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omahaps.sharepoint.com/teams/O.P.S.ERPProjectTeam/Shared Documents/Business Process Review and Management/RFQ - Software/RFQ Attachments/"/>
    </mc:Choice>
  </mc:AlternateContent>
  <xr:revisionPtr revIDLastSave="3" documentId="8_{ED2B8886-8D98-462C-AD70-BAFC1DC936B4}" xr6:coauthVersionLast="47" xr6:coauthVersionMax="47" xr10:uidLastSave="{CD897E4A-D84F-4709-AECB-D4C920D1FA07}"/>
  <bookViews>
    <workbookView xWindow="-108" yWindow="-108" windowWidth="23256" windowHeight="13896" activeTab="2" xr2:uid="{F7A4E82A-1279-4A78-B067-C521954DBC1E}"/>
  </bookViews>
  <sheets>
    <sheet name="RICEW Legend" sheetId="2" r:id="rId1"/>
    <sheet name="RICEW Statistics" sheetId="1" r:id="rId2"/>
    <sheet name="RICEW - Reports" sheetId="3" r:id="rId3"/>
    <sheet name="RICEW - Interfaces" sheetId="4" r:id="rId4"/>
    <sheet name="RICEW - Conversions" sheetId="5" r:id="rId5"/>
    <sheet name="RICEW - Enhancements" sheetId="6" r:id="rId6"/>
    <sheet name="RICEW - Workflows"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 i="7" l="1"/>
  <c r="A4" i="7"/>
  <c r="L3" i="7"/>
  <c r="A3" i="7"/>
  <c r="J22" i="6"/>
  <c r="J21" i="6"/>
  <c r="J20" i="6"/>
  <c r="J19" i="6"/>
  <c r="J18" i="6"/>
  <c r="J17" i="6"/>
  <c r="A17" i="6"/>
  <c r="J16" i="6"/>
  <c r="A16" i="6"/>
  <c r="J15" i="6"/>
  <c r="A15" i="6"/>
  <c r="J14" i="6"/>
  <c r="A14" i="6"/>
  <c r="J13" i="6"/>
  <c r="A13" i="6"/>
  <c r="J12" i="6"/>
  <c r="A12" i="6"/>
  <c r="J11" i="6"/>
  <c r="A11" i="6"/>
  <c r="J10" i="6"/>
  <c r="A10" i="6"/>
  <c r="J9" i="6"/>
  <c r="A9" i="6"/>
  <c r="J8" i="6"/>
  <c r="A8" i="6"/>
  <c r="J7" i="6"/>
  <c r="A7" i="6"/>
  <c r="J6" i="6"/>
  <c r="A6" i="6"/>
  <c r="J5" i="6"/>
  <c r="A5" i="6"/>
  <c r="J4" i="6"/>
  <c r="A4" i="6"/>
  <c r="J3" i="6"/>
  <c r="A3" i="6"/>
  <c r="K7" i="5"/>
  <c r="K6" i="5"/>
  <c r="K5" i="5"/>
  <c r="K4" i="5"/>
  <c r="K3" i="5"/>
  <c r="L27" i="4"/>
  <c r="L26" i="4"/>
  <c r="L25" i="4"/>
  <c r="L24" i="4"/>
  <c r="L23" i="4"/>
  <c r="L22" i="4"/>
  <c r="L21" i="4"/>
  <c r="L20" i="4"/>
  <c r="L19" i="4"/>
  <c r="L18" i="4"/>
  <c r="L17" i="4"/>
  <c r="L16" i="4"/>
  <c r="L15" i="4"/>
  <c r="L14" i="4"/>
  <c r="L13" i="4"/>
  <c r="L12" i="4"/>
  <c r="L11" i="4"/>
  <c r="L10" i="4"/>
  <c r="L9" i="4"/>
  <c r="L8" i="4"/>
  <c r="L7" i="4"/>
  <c r="L6" i="4"/>
  <c r="L5" i="4"/>
  <c r="L4" i="4"/>
  <c r="L3" i="4"/>
  <c r="J349" i="3"/>
  <c r="J348" i="3"/>
  <c r="J347" i="3"/>
  <c r="J346" i="3"/>
  <c r="J345" i="3"/>
  <c r="J344" i="3"/>
  <c r="J343" i="3"/>
  <c r="J342" i="3"/>
  <c r="J341" i="3"/>
  <c r="J340" i="3"/>
  <c r="J339" i="3"/>
  <c r="J338" i="3"/>
  <c r="J337" i="3"/>
  <c r="J336" i="3"/>
  <c r="J335" i="3"/>
  <c r="J334" i="3"/>
  <c r="J333" i="3"/>
  <c r="J332" i="3"/>
  <c r="J331" i="3"/>
  <c r="J330" i="3"/>
  <c r="J329" i="3"/>
  <c r="J328" i="3"/>
  <c r="J327" i="3"/>
  <c r="J326" i="3"/>
  <c r="J325" i="3"/>
  <c r="J324" i="3"/>
  <c r="J323" i="3"/>
  <c r="J322" i="3"/>
  <c r="J321" i="3"/>
  <c r="J320" i="3"/>
  <c r="J319" i="3"/>
  <c r="J318" i="3"/>
  <c r="J317" i="3"/>
  <c r="J316" i="3"/>
  <c r="J315" i="3"/>
  <c r="J314" i="3"/>
  <c r="J313" i="3"/>
  <c r="J312" i="3"/>
  <c r="J311" i="3"/>
  <c r="J310" i="3"/>
  <c r="J309" i="3"/>
  <c r="J308" i="3"/>
  <c r="J307" i="3"/>
  <c r="J306" i="3"/>
  <c r="J305" i="3"/>
  <c r="I304" i="3"/>
  <c r="J304" i="3" s="1"/>
  <c r="J303" i="3"/>
  <c r="I303" i="3"/>
  <c r="J302" i="3"/>
  <c r="I302" i="3"/>
  <c r="I301" i="3"/>
  <c r="J301" i="3" s="1"/>
  <c r="I300" i="3"/>
  <c r="J300" i="3" s="1"/>
  <c r="I299" i="3"/>
  <c r="J299" i="3" s="1"/>
  <c r="I298" i="3"/>
  <c r="J298" i="3" s="1"/>
  <c r="I297" i="3"/>
  <c r="J297" i="3" s="1"/>
  <c r="J296" i="3"/>
  <c r="I296" i="3"/>
  <c r="J295" i="3"/>
  <c r="J294" i="3"/>
  <c r="J293" i="3"/>
  <c r="J292" i="3"/>
  <c r="J291" i="3"/>
  <c r="J290" i="3"/>
  <c r="J289" i="3"/>
  <c r="J288" i="3"/>
  <c r="J287" i="3"/>
  <c r="J286" i="3"/>
  <c r="J285" i="3"/>
  <c r="J284" i="3"/>
  <c r="J283" i="3"/>
  <c r="J282" i="3"/>
  <c r="J281" i="3"/>
  <c r="J280" i="3"/>
  <c r="J279" i="3"/>
  <c r="J278" i="3"/>
  <c r="J277" i="3"/>
  <c r="J276" i="3"/>
  <c r="J275" i="3"/>
  <c r="J274" i="3"/>
  <c r="J273" i="3"/>
  <c r="J272" i="3"/>
  <c r="J271" i="3"/>
  <c r="J270" i="3"/>
  <c r="J269" i="3"/>
  <c r="J268" i="3"/>
  <c r="J267" i="3"/>
  <c r="J266" i="3"/>
  <c r="I264" i="3"/>
  <c r="J264" i="3" s="1"/>
  <c r="J263" i="3"/>
  <c r="I262" i="3"/>
  <c r="J262" i="3" s="1"/>
  <c r="J261" i="3"/>
  <c r="I260" i="3"/>
  <c r="J260" i="3" s="1"/>
  <c r="I259" i="3"/>
  <c r="J259" i="3" s="1"/>
  <c r="I258" i="3"/>
  <c r="J258" i="3" s="1"/>
  <c r="I257" i="3"/>
  <c r="J257" i="3" s="1"/>
  <c r="I256" i="3"/>
  <c r="J256" i="3" s="1"/>
  <c r="J255" i="3"/>
  <c r="I255" i="3"/>
  <c r="I254" i="3"/>
  <c r="J254" i="3" s="1"/>
  <c r="I253" i="3"/>
  <c r="J253" i="3" s="1"/>
  <c r="I252" i="3"/>
  <c r="J252" i="3" s="1"/>
  <c r="I251" i="3"/>
  <c r="J251" i="3" s="1"/>
  <c r="I250" i="3"/>
  <c r="J250" i="3" s="1"/>
  <c r="J249" i="3"/>
  <c r="I249" i="3"/>
  <c r="I248" i="3"/>
  <c r="J248" i="3" s="1"/>
  <c r="J247" i="3"/>
  <c r="I246" i="3"/>
  <c r="J246" i="3" s="1"/>
  <c r="I241" i="3"/>
  <c r="J241" i="3" s="1"/>
  <c r="J239" i="3"/>
  <c r="I239" i="3"/>
  <c r="I238" i="3"/>
  <c r="J238" i="3" s="1"/>
  <c r="I237" i="3"/>
  <c r="J237" i="3" s="1"/>
  <c r="I236" i="3"/>
  <c r="J236" i="3" s="1"/>
  <c r="I235" i="3"/>
  <c r="J235" i="3" s="1"/>
  <c r="I226" i="3"/>
  <c r="J226" i="3" s="1"/>
  <c r="I225" i="3"/>
  <c r="J225" i="3" s="1"/>
  <c r="I224" i="3"/>
  <c r="J224" i="3" s="1"/>
  <c r="I223" i="3"/>
  <c r="J223" i="3" s="1"/>
  <c r="I222" i="3"/>
  <c r="J222" i="3" s="1"/>
  <c r="J218" i="3"/>
  <c r="I217" i="3"/>
  <c r="J217" i="3" s="1"/>
  <c r="I216" i="3"/>
  <c r="J216" i="3" s="1"/>
  <c r="I215" i="3"/>
  <c r="J215" i="3" s="1"/>
  <c r="J214" i="3"/>
  <c r="I214" i="3"/>
  <c r="I213" i="3"/>
  <c r="J213" i="3" s="1"/>
  <c r="I212" i="3"/>
  <c r="J212" i="3" s="1"/>
  <c r="I211" i="3"/>
  <c r="J211" i="3" s="1"/>
  <c r="I210" i="3"/>
  <c r="J210" i="3" s="1"/>
  <c r="I209" i="3"/>
  <c r="J209" i="3" s="1"/>
  <c r="J208" i="3"/>
  <c r="I208" i="3"/>
  <c r="I207" i="3"/>
  <c r="J207" i="3" s="1"/>
  <c r="I206" i="3"/>
  <c r="J206" i="3" s="1"/>
  <c r="I205" i="3"/>
  <c r="J205" i="3" s="1"/>
  <c r="I204" i="3"/>
  <c r="J204" i="3" s="1"/>
  <c r="I203" i="3"/>
  <c r="J203" i="3" s="1"/>
  <c r="J202" i="3"/>
  <c r="I202" i="3"/>
  <c r="I201" i="3"/>
  <c r="J201" i="3" s="1"/>
  <c r="I200" i="3"/>
  <c r="J200" i="3" s="1"/>
  <c r="I199" i="3"/>
  <c r="J199" i="3" s="1"/>
  <c r="I198" i="3"/>
  <c r="J198" i="3" s="1"/>
  <c r="I197" i="3"/>
  <c r="J197" i="3" s="1"/>
  <c r="J196" i="3"/>
  <c r="I196" i="3"/>
  <c r="I195" i="3"/>
  <c r="J195" i="3" s="1"/>
  <c r="I194" i="3"/>
  <c r="J194" i="3" s="1"/>
  <c r="I193" i="3"/>
  <c r="J193" i="3" s="1"/>
  <c r="I192" i="3"/>
  <c r="J192" i="3" s="1"/>
  <c r="I191" i="3"/>
  <c r="J191" i="3" s="1"/>
  <c r="J190" i="3"/>
  <c r="I190" i="3"/>
  <c r="I189" i="3"/>
  <c r="J189" i="3" s="1"/>
  <c r="I188" i="3"/>
  <c r="J188" i="3" s="1"/>
  <c r="I187" i="3"/>
  <c r="J187" i="3" s="1"/>
  <c r="I186" i="3"/>
  <c r="J186" i="3" s="1"/>
  <c r="I185" i="3"/>
  <c r="J185" i="3" s="1"/>
  <c r="J184" i="3"/>
  <c r="I184" i="3"/>
  <c r="I183" i="3"/>
  <c r="J183" i="3" s="1"/>
  <c r="I182" i="3"/>
  <c r="J182" i="3" s="1"/>
  <c r="I181" i="3"/>
  <c r="J181" i="3" s="1"/>
  <c r="I180" i="3"/>
  <c r="J180" i="3" s="1"/>
  <c r="I179" i="3"/>
  <c r="J179" i="3" s="1"/>
  <c r="J178" i="3"/>
  <c r="I178" i="3"/>
  <c r="I177" i="3"/>
  <c r="J177" i="3" s="1"/>
  <c r="I176" i="3"/>
  <c r="J176" i="3" s="1"/>
  <c r="I175" i="3"/>
  <c r="J175" i="3" s="1"/>
  <c r="I174" i="3"/>
  <c r="J174" i="3" s="1"/>
  <c r="I173" i="3"/>
  <c r="J173" i="3" s="1"/>
  <c r="J172" i="3"/>
  <c r="I172" i="3"/>
  <c r="I171" i="3"/>
  <c r="J171" i="3" s="1"/>
  <c r="I170" i="3"/>
  <c r="J170" i="3" s="1"/>
  <c r="I169" i="3"/>
  <c r="J169" i="3" s="1"/>
  <c r="I168" i="3"/>
  <c r="J168" i="3" s="1"/>
  <c r="I167" i="3"/>
  <c r="J167" i="3" s="1"/>
  <c r="J166" i="3"/>
  <c r="I166" i="3"/>
  <c r="I165" i="3"/>
  <c r="J165" i="3" s="1"/>
  <c r="I164" i="3"/>
  <c r="J164" i="3" s="1"/>
  <c r="I163" i="3"/>
  <c r="J163" i="3" s="1"/>
  <c r="I162" i="3"/>
  <c r="J162" i="3" s="1"/>
  <c r="I161" i="3"/>
  <c r="J161" i="3" s="1"/>
  <c r="J160" i="3"/>
  <c r="I160" i="3"/>
  <c r="I159" i="3"/>
  <c r="J159" i="3" s="1"/>
  <c r="I158" i="3"/>
  <c r="J158" i="3" s="1"/>
  <c r="I157" i="3"/>
  <c r="J157" i="3" s="1"/>
  <c r="I156" i="3"/>
  <c r="J156" i="3" s="1"/>
  <c r="I155" i="3"/>
  <c r="J155" i="3" s="1"/>
  <c r="J154" i="3"/>
  <c r="I154" i="3"/>
  <c r="I153" i="3"/>
  <c r="J153" i="3" s="1"/>
  <c r="I152" i="3"/>
  <c r="J152" i="3" s="1"/>
  <c r="I151" i="3"/>
  <c r="J151" i="3" s="1"/>
  <c r="I150" i="3"/>
  <c r="J150" i="3" s="1"/>
  <c r="I149" i="3"/>
  <c r="J149" i="3" s="1"/>
  <c r="J148" i="3"/>
  <c r="I148" i="3"/>
  <c r="I147" i="3"/>
  <c r="J147" i="3" s="1"/>
  <c r="I146" i="3"/>
  <c r="J146" i="3" s="1"/>
  <c r="I145" i="3"/>
  <c r="J145" i="3" s="1"/>
  <c r="I144" i="3"/>
  <c r="J144" i="3" s="1"/>
  <c r="I143" i="3"/>
  <c r="J143" i="3" s="1"/>
  <c r="J142" i="3"/>
  <c r="I142" i="3"/>
  <c r="I141" i="3"/>
  <c r="J141" i="3" s="1"/>
  <c r="I140" i="3"/>
  <c r="J140" i="3" s="1"/>
  <c r="I139" i="3"/>
  <c r="J139" i="3" s="1"/>
  <c r="I138" i="3"/>
  <c r="J138" i="3" s="1"/>
  <c r="I137" i="3"/>
  <c r="J137" i="3" s="1"/>
  <c r="J136" i="3"/>
  <c r="I136" i="3"/>
  <c r="I135" i="3"/>
  <c r="J135" i="3" s="1"/>
  <c r="I134" i="3"/>
  <c r="J134" i="3" s="1"/>
  <c r="I133" i="3"/>
  <c r="J133" i="3" s="1"/>
  <c r="I132" i="3"/>
  <c r="J132" i="3" s="1"/>
  <c r="I131" i="3"/>
  <c r="J131" i="3" s="1"/>
  <c r="J130" i="3"/>
  <c r="I130" i="3"/>
  <c r="I129" i="3"/>
  <c r="J129" i="3" s="1"/>
  <c r="I128" i="3"/>
  <c r="J128" i="3" s="1"/>
  <c r="I127" i="3"/>
  <c r="J127" i="3" s="1"/>
  <c r="I126" i="3"/>
  <c r="J126" i="3" s="1"/>
  <c r="I125" i="3"/>
  <c r="J125" i="3" s="1"/>
  <c r="J124" i="3"/>
  <c r="I124" i="3"/>
  <c r="I123" i="3"/>
  <c r="J123" i="3" s="1"/>
  <c r="I122" i="3"/>
  <c r="J122" i="3" s="1"/>
  <c r="I121" i="3"/>
  <c r="J121" i="3" s="1"/>
  <c r="I120" i="3"/>
  <c r="J120" i="3" s="1"/>
  <c r="I119" i="3"/>
  <c r="J119" i="3" s="1"/>
  <c r="J118" i="3"/>
  <c r="I118" i="3"/>
  <c r="I117" i="3"/>
  <c r="J117" i="3" s="1"/>
  <c r="I116" i="3"/>
  <c r="J116" i="3" s="1"/>
  <c r="I115" i="3"/>
  <c r="J115" i="3" s="1"/>
  <c r="I114" i="3"/>
  <c r="J114" i="3" s="1"/>
  <c r="I113" i="3"/>
  <c r="J113" i="3" s="1"/>
  <c r="J112" i="3"/>
  <c r="I112" i="3"/>
  <c r="I111" i="3"/>
  <c r="J111" i="3" s="1"/>
  <c r="I110" i="3"/>
  <c r="J110" i="3" s="1"/>
  <c r="I109" i="3"/>
  <c r="J109" i="3" s="1"/>
  <c r="I108" i="3"/>
  <c r="J108" i="3" s="1"/>
  <c r="I107" i="3"/>
  <c r="J107" i="3" s="1"/>
  <c r="J106" i="3"/>
  <c r="I106" i="3"/>
  <c r="I105" i="3"/>
  <c r="J105" i="3" s="1"/>
  <c r="I104" i="3"/>
  <c r="J104" i="3" s="1"/>
  <c r="I103" i="3"/>
  <c r="J103" i="3" s="1"/>
  <c r="I102" i="3"/>
  <c r="J102" i="3" s="1"/>
  <c r="I101" i="3"/>
  <c r="J101" i="3" s="1"/>
  <c r="J100" i="3"/>
  <c r="I100" i="3"/>
  <c r="I99" i="3"/>
  <c r="J99" i="3" s="1"/>
  <c r="I98" i="3"/>
  <c r="J98" i="3" s="1"/>
  <c r="I97" i="3"/>
  <c r="J97" i="3" s="1"/>
  <c r="I96" i="3"/>
  <c r="J96" i="3" s="1"/>
  <c r="I95" i="3"/>
  <c r="J95" i="3" s="1"/>
  <c r="J94" i="3"/>
  <c r="I94" i="3"/>
  <c r="I93" i="3"/>
  <c r="J93" i="3" s="1"/>
  <c r="I92" i="3"/>
  <c r="J92" i="3" s="1"/>
  <c r="I91" i="3"/>
  <c r="J91" i="3" s="1"/>
  <c r="I90" i="3"/>
  <c r="J90" i="3" s="1"/>
  <c r="I89" i="3"/>
  <c r="J89" i="3" s="1"/>
  <c r="J88" i="3"/>
  <c r="I88" i="3"/>
  <c r="I87" i="3"/>
  <c r="J87" i="3" s="1"/>
  <c r="I86" i="3"/>
  <c r="J86" i="3" s="1"/>
  <c r="I85" i="3"/>
  <c r="J85" i="3" s="1"/>
  <c r="I84" i="3"/>
  <c r="J84" i="3" s="1"/>
  <c r="I83" i="3"/>
  <c r="J83" i="3" s="1"/>
  <c r="J82" i="3"/>
  <c r="I82" i="3"/>
  <c r="I81" i="3"/>
  <c r="J81" i="3" s="1"/>
  <c r="I80" i="3"/>
  <c r="J80" i="3" s="1"/>
  <c r="I79" i="3"/>
  <c r="J79" i="3" s="1"/>
  <c r="I78" i="3"/>
  <c r="J78" i="3" s="1"/>
  <c r="I77" i="3"/>
  <c r="J77" i="3" s="1"/>
  <c r="J76" i="3"/>
  <c r="I76" i="3"/>
  <c r="I75" i="3"/>
  <c r="J75" i="3" s="1"/>
  <c r="I74" i="3"/>
  <c r="J74" i="3" s="1"/>
  <c r="I73" i="3"/>
  <c r="J73" i="3" s="1"/>
  <c r="I72" i="3"/>
  <c r="J72" i="3" s="1"/>
  <c r="I71" i="3"/>
  <c r="J71" i="3" s="1"/>
  <c r="J70" i="3"/>
  <c r="I70" i="3"/>
  <c r="I69" i="3"/>
  <c r="J69" i="3" s="1"/>
  <c r="I68" i="3"/>
  <c r="J68" i="3" s="1"/>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8" i="3"/>
  <c r="J7" i="3"/>
  <c r="J6" i="3"/>
  <c r="J5" i="3"/>
  <c r="J4" i="3"/>
  <c r="J3" i="3"/>
  <c r="C7" i="1"/>
  <c r="C6" i="1"/>
  <c r="C5" i="1"/>
  <c r="C4" i="1"/>
</calcChain>
</file>

<file path=xl/sharedStrings.xml><?xml version="1.0" encoding="utf-8"?>
<sst xmlns="http://schemas.openxmlformats.org/spreadsheetml/2006/main" count="1886" uniqueCount="898">
  <si>
    <t>Reports</t>
  </si>
  <si>
    <t>Integrations</t>
  </si>
  <si>
    <t>Conversions</t>
  </si>
  <si>
    <t>Enhancements</t>
  </si>
  <si>
    <t>Workflows</t>
  </si>
  <si>
    <t>Stats</t>
  </si>
  <si>
    <t>Count</t>
  </si>
  <si>
    <t>Percent</t>
  </si>
  <si>
    <t>Must</t>
  </si>
  <si>
    <t>Should</t>
  </si>
  <si>
    <t>Could</t>
  </si>
  <si>
    <t>Wont</t>
  </si>
  <si>
    <t xml:space="preserve"> Average</t>
  </si>
  <si>
    <t xml:space="preserve"> Max</t>
  </si>
  <si>
    <t>RICE SCORE</t>
  </si>
  <si>
    <t>Business Area</t>
  </si>
  <si>
    <t xml:space="preserve">Source System </t>
  </si>
  <si>
    <t>Destination System</t>
  </si>
  <si>
    <t>Conversion</t>
  </si>
  <si>
    <t>Enhance…</t>
  </si>
  <si>
    <t xml:space="preserve">Accounting </t>
  </si>
  <si>
    <t>Singularity</t>
  </si>
  <si>
    <t>Accounts Payable</t>
  </si>
  <si>
    <t>Peoplesoft</t>
  </si>
  <si>
    <t>Asset Management</t>
  </si>
  <si>
    <t>CDW-G</t>
  </si>
  <si>
    <t>Benefits</t>
  </si>
  <si>
    <t>Staples / Corp Express</t>
  </si>
  <si>
    <t>Budget</t>
  </si>
  <si>
    <t>Gov Connect</t>
  </si>
  <si>
    <t>General Ledger</t>
  </si>
  <si>
    <t>KEV</t>
  </si>
  <si>
    <t>Human Resources</t>
  </si>
  <si>
    <t>FinalSite (Blackboard)</t>
  </si>
  <si>
    <t>Payroll</t>
  </si>
  <si>
    <t>Front Line</t>
  </si>
  <si>
    <t>Purchasing</t>
  </si>
  <si>
    <t>Talent-ED</t>
  </si>
  <si>
    <t>Time &amp; Labor</t>
  </si>
  <si>
    <t>Equifax</t>
  </si>
  <si>
    <t>Recruiting</t>
  </si>
  <si>
    <t>Warehouse</t>
  </si>
  <si>
    <t>Case-IQ</t>
  </si>
  <si>
    <t>Nutrition</t>
  </si>
  <si>
    <t>NSSRS</t>
  </si>
  <si>
    <t>TOTAL</t>
  </si>
  <si>
    <t>Highjump (Korber)</t>
  </si>
  <si>
    <t>Total</t>
  </si>
  <si>
    <t>Npers</t>
  </si>
  <si>
    <t>Source System</t>
  </si>
  <si>
    <t>Integration Area</t>
  </si>
  <si>
    <t>Finance</t>
  </si>
  <si>
    <t>Combined</t>
  </si>
  <si>
    <t>Total Unique Integrations</t>
  </si>
  <si>
    <t>MoSCoW</t>
  </si>
  <si>
    <t>= MoSCoW Rating: Must Have, Should have, Could have, Will Not Have/Wont Have. 
A classification method to support focus on delivering essential features first, and identifying functionality that does not need to be delivered but may be desired.</t>
  </si>
  <si>
    <r>
      <rPr>
        <sz val="11"/>
        <color theme="1"/>
        <rFont val="Aptos Narrow"/>
        <family val="2"/>
        <scheme val="minor"/>
      </rPr>
      <t>Must Have - Essential, Cannot lose this functionality with the new solution.</t>
    </r>
  </si>
  <si>
    <r>
      <rPr>
        <sz val="11"/>
        <color theme="1"/>
        <rFont val="Aptos Narrow"/>
        <family val="2"/>
        <scheme val="minor"/>
      </rPr>
      <t>Should Have - Very Important, although not essential.  If at all possible this should be in the proposed solution.</t>
    </r>
  </si>
  <si>
    <r>
      <rPr>
        <sz val="11"/>
        <color theme="1"/>
        <rFont val="Aptos Narrow"/>
        <family val="2"/>
        <scheme val="minor"/>
      </rPr>
      <t>Could Have - Nice to Have.  Is not required for the proposed solution, but would be welcome functionality.</t>
    </r>
  </si>
  <si>
    <r>
      <rPr>
        <sz val="11"/>
        <color theme="1"/>
        <rFont val="Aptos Narrow"/>
        <family val="2"/>
        <scheme val="minor"/>
      </rPr>
      <t>Wont Have - Desired but not a requirement for any proprosed solution</t>
    </r>
  </si>
  <si>
    <t>Reach</t>
  </si>
  <si>
    <t>= Estimated # of users affected by the gain or loss of this functionality</t>
  </si>
  <si>
    <t xml:space="preserve">Impact </t>
  </si>
  <si>
    <t>= 0.25, 0.5, 1,2,3 scale on impact Minimal, L, M,H,Maximal</t>
  </si>
  <si>
    <t>Confidence</t>
  </si>
  <si>
    <t>= Confidence in User Scope, Impact, Effort estimate 0-100% as a decimal = 0.1 = 10%</t>
  </si>
  <si>
    <t xml:space="preserve">Effort </t>
  </si>
  <si>
    <t>= Estimated amount of effort (1=S, 2=M, 3=L, 4=XL, 5=2XL)</t>
  </si>
  <si>
    <t>(R x I x C) / E</t>
  </si>
  <si>
    <t>= Calculation for the Relative scoring of the element</t>
  </si>
  <si>
    <t>REPORTS</t>
  </si>
  <si>
    <t>#</t>
  </si>
  <si>
    <t>Report / Query Name</t>
  </si>
  <si>
    <t xml:space="preserve">Description </t>
  </si>
  <si>
    <t>Impact</t>
  </si>
  <si>
    <t>Effort (in Months)</t>
  </si>
  <si>
    <t>RICEW Score</t>
  </si>
  <si>
    <t>941 quarterly tax report</t>
  </si>
  <si>
    <t xml:space="preserve">This is a Peoplesoft extract that is submitted to the IRS.  This is a printed report - a format is prescribed by the IRS.  </t>
  </si>
  <si>
    <t>MUST</t>
  </si>
  <si>
    <t>Annual workers comp report</t>
  </si>
  <si>
    <t>This is sourced from  the State Unemployment Tax Report</t>
  </si>
  <si>
    <t xml:space="preserve">budget Variance Analysis </t>
  </si>
  <si>
    <r>
      <t xml:space="preserve">The budget variance report is a tool used in grant expense recording.   It helps monitor how grant funds are being spent and track against the allocated budget. Grant accountants work with schools or the district to create this report.   It includes information on the grant budget, expenses, and encumbrances from purchase orders. The grant accountant and Title One (or a similar entity) provide the coding string needed for expenses, which is used to generate the report. The report itself is also shared with the school or relevant department. The report can be updated to reflect changes in how grant money is being used. A recording ledger in PeopleSoft is used to create these reports and Grant accountants monitor the budget variance using this report throughout the year.  Part of the grant budgeting and control process. </t>
    </r>
    <r>
      <rPr>
        <i/>
        <sz val="11"/>
        <color theme="1"/>
        <rFont val="Aptos Narrow"/>
        <family val="2"/>
        <scheme val="minor"/>
      </rPr>
      <t xml:space="preserve"> This report changed somewhat this year - this was the first year that OPS was required to submit a BV report to the AUDITORS (Not for NDE) - This will be starting to be run more often during the year, to support the answering of questions from Auditors - This needs to include ecumbrances and pre-ecumbrances -</t>
    </r>
  </si>
  <si>
    <t>EMMA Report</t>
  </si>
  <si>
    <t xml:space="preserve">An EMMA (Electronic Municipal Market Access) report for the MSRB (Municipal Securities Rulemaking Board) is a platform where municipal bond issuers and obligated persons file continuing disclosure documents and related information, accessible to the public and used to promote transparency in the municipal market. Sent to Emma Site. Created Annually - no later than 7 months after the close of the fiscal year - shared with others to validate and confirm -this report finalizes OPS' Debt. </t>
  </si>
  <si>
    <t>Employee Count -Quarterly Report</t>
  </si>
  <si>
    <t>Employee Count - Used to Validate the 941</t>
  </si>
  <si>
    <t>Federal Tax Summary Quarterly Report</t>
  </si>
  <si>
    <t>Federal Tax Summary- Used to build the 941</t>
  </si>
  <si>
    <t>State Tax Summary Quarterly Report</t>
  </si>
  <si>
    <t>State Tax Summary- Used to build the 941 - TAX004ST - provides male/female count for each quarter - used to confirm correct tax is paid</t>
  </si>
  <si>
    <t>State Unemployment Quarterly Report</t>
  </si>
  <si>
    <t xml:space="preserve">State Unemployement Tax- Used to build the 941 - report by Emp with SSN and other private data - this is uploaded to the State of NE  Unemployment Office website Manually - Uploaded by Cindy (created by Ashley) </t>
  </si>
  <si>
    <t>10P_AP_R_PYMT_HST_DEPT</t>
  </si>
  <si>
    <t>Payment History-Dept Prompt (Spend Query, looking for reaserch etc. in the GL balence)  - rows 4 through 8 are essentially all the same data set but with different filters</t>
  </si>
  <si>
    <t>10P_AP_R_PYMT_HST_FUND</t>
  </si>
  <si>
    <t xml:space="preserve">Payment History-Fund Prompt (Spend Query, looking for reaserch etc. in the GL balence) </t>
  </si>
  <si>
    <t>10P_AP_R_PYMT_HST_PROJECT</t>
  </si>
  <si>
    <t xml:space="preserve">Payment History-Project Prompt Public (Spend Query, looking for reaserch etc. in the GL balence) </t>
  </si>
  <si>
    <t>10P_AP_R_PYMT_HST_SPED_AUDIT</t>
  </si>
  <si>
    <t xml:space="preserve">Payment History-SPED Audit (Spend Query, looking for reaserch etc. in the GL balence) </t>
  </si>
  <si>
    <t>10P_AP_R_PYMT_HST_VNDR</t>
  </si>
  <si>
    <t xml:space="preserve">Payment History-Vendor Prompt Public (Spend Query, looking for reaserch etc. in the GL balence) </t>
  </si>
  <si>
    <t>1DP_AP_CHECKS_ISSUED_SURVEY</t>
  </si>
  <si>
    <t xml:space="preserve">total checks issued, who they issuie checks to. Run about 3 times / year - Requested by external party but sent out via Board Secretary to the CFO and Tammy Brown </t>
  </si>
  <si>
    <t>1DP_AP_CLAIMS_FUND_32_37</t>
  </si>
  <si>
    <t>1DP_AP_MATCH_ERRORS</t>
  </si>
  <si>
    <t>MATCH EXCEPTIONS, Why items did not get matched on the AP side. Compares AP to PO -  / Run min 1 / year. 3 way match support query</t>
  </si>
  <si>
    <t>1DP_AP_R_OUTSTAND_WARRANT</t>
  </si>
  <si>
    <t xml:space="preserve">List of outstanding warrants, list of oustanding checks  - run at least 1 time per year.  Used to communicate to people who have not cashed their checks (anything issued by AP) </t>
  </si>
  <si>
    <t xml:space="preserve">1DP_AP_RECON_1406_REPORT_9_2 (APY 1406) </t>
  </si>
  <si>
    <t>vouchers that have not made it all the way to a posted Voucher. (lists the stuck data) - PS Delivered Query - Transactions entered but not paid.  APY1406 needs to  be run prior to running this query - Troubleshoots vouchers stuck in the system  run yearly</t>
  </si>
  <si>
    <t>1DP_AP_Y_VNDR_PYMT_SUM_W_ADDR</t>
  </si>
  <si>
    <t xml:space="preserve">Vendor Pymt Totals w/Addr, Send Survey information out on - similar Checks issued survey - Published externally - run yearly </t>
  </si>
  <si>
    <t>1OP_AP_VOUCHER_STATUS_YE</t>
  </si>
  <si>
    <t>Voucher Status Query - for Year End but looks for things in Current FY that should belong in the prior Fiscal Year  - Run  Daily during FISCAL year end processing (typically in SEPT). Can be Used for other things but primarily for FY end</t>
  </si>
  <si>
    <t>1OP_GL_R_JRNL_LN_AP_JRNL_BY_DT</t>
  </si>
  <si>
    <t>Un Posted AP Journals, When the End of day is completely ran and they find out they have errors - Run Daily - good Dashboard Candidate</t>
  </si>
  <si>
    <t>1OP_GL_R_JRNL_LN_INV_JRNL</t>
  </si>
  <si>
    <t xml:space="preserve">Un Posted Inventory Journals When the End of day is completely ran and they find out they have errors  - Run Daily </t>
  </si>
  <si>
    <t>1OP_GL_R_UNPOSTED_SCH_JES</t>
  </si>
  <si>
    <t>Unposted JE's - Daily support query to ensure that al submitted journal entries have been posted - looks for anything not postedgood Dashboard Candidate</t>
  </si>
  <si>
    <t>1TB_1OP_GL_R_AUDIT_JRNL_LN</t>
  </si>
  <si>
    <t>Journal Lines - list of acct transactions - used for many audit data analytics tasks - Sometimes run many times per day</t>
  </si>
  <si>
    <t>1TB_AP_Y_VNDR_PYMT_SUM_W_ADDR</t>
  </si>
  <si>
    <t>State of Nebraska Child support reporting ,query identifies people with a Social Security type of S and a class default of 7. Only reports vendors that have not been reported - Sent to State of NE for their reporting requirements - also  created concurrently with the board meeting, monthly.</t>
  </si>
  <si>
    <t xml:space="preserve">ACH Pay Files </t>
  </si>
  <si>
    <t>The ACH File is in a Standard format that is uploadable to the bank.  This is a manually launched process.  Vendors marked with ACH are pulled and written to 1 of 2 files - Commercial or Personal (Individuals) Vendors.  PPD Personal , PCD Commercial.</t>
  </si>
  <si>
    <t>APX2000 - payment History</t>
  </si>
  <si>
    <t>1099 - PMT HISTORY For VENDOR - Likely 1099 - MUST be part of the RFP Solution</t>
  </si>
  <si>
    <t>Check Reg - Name  APX2001 - APX2001.PDF</t>
  </si>
  <si>
    <t>Check Register Name, run alongside the check run and it is also used as a control report - Run concurrently with check runs (10-15X a week)</t>
  </si>
  <si>
    <t xml:space="preserve">Inbound Cleared Check File </t>
  </si>
  <si>
    <t xml:space="preserve">Interface - 4 files - downloaded to server - process runs automatically - KYLE - this is a pain point for AP </t>
  </si>
  <si>
    <t>STR_OPEN_PERIODS</t>
  </si>
  <si>
    <t>Open accounting Periods in PS - Many Business Units have accounting periods that need to be maintained - support query - run every month on demand</t>
  </si>
  <si>
    <t>1OP_AM_COST_RECON</t>
  </si>
  <si>
    <t xml:space="preserve">Query Generates Asset Sub-ledger month-end capital assets balances by account Business Process Name:AM9_Month-End  Depreciation Close &amp; GL TYPE :239 Priority:Low  Method: Query - Month End Close Process   - support for Month end - low priority </t>
  </si>
  <si>
    <t>1OP_AM_R_DEPR_BY_BU</t>
  </si>
  <si>
    <t xml:space="preserve">Query Generates Asset Sub-ledger month-end accumulated depreciation balances by account Business Process Name:AM9_Month-End  Depreciation Close &amp; GL TYPE :239 Priority:Low Method: Query - Month End Close Process  - support for Month end - low priority </t>
  </si>
  <si>
    <t>1OP_AM_R_PENDING_ASSETS_W_TAGS</t>
  </si>
  <si>
    <t xml:space="preserve">Daily AP report to be reviewed for asset puchases Business Process Name:AM1_ Asset Creation TYPE :239 Priority:High Method: Query - shows all the AP from the prior day - used to make a determination as to what needs to be moved to AM sub ledger - EG Ipad or transaction over 5k (if appropriate) - Support queries to add asset entries to balance sheet - This is part of the Daily Process- Support queries to add asset entries to balance sheet </t>
  </si>
  <si>
    <t>1OP_GL_JRNL_LN_AM_BY_DT</t>
  </si>
  <si>
    <t xml:space="preserve">Report provides a Report of asset journal lines entries for the day Business Process Name:AM1_ Asset Creation TYPE :239 Priority:High Method: Query - This is part of the Daily Process  To confirm the # of JEs created for the day- Support queries to add asset entries to balance sheet </t>
  </si>
  <si>
    <t>1OP_GL_R_JRNL_ASSETS_ONLY</t>
  </si>
  <si>
    <t xml:space="preserve">General Purpose Query - generates assset id numbers Business Process Name:Potentially all AM processes TYPE :239 Priority:High Method: Query  - allows to get asset information by Asset id - used to link to Vouchers etc. very frequently used. </t>
  </si>
  <si>
    <t>90P_AP_VCHR_GTR_5K_AM_IMPORT</t>
  </si>
  <si>
    <t xml:space="preserve">Query compiles a list of all the &gt;5K assets that were reviewed each month Business Process Name:AM5_ Year-End Asset Reporting TYPE :239 Priority:High Method: Query - 5k is the threshhold to record a transaction - this audits all transations over 5k to help determine what might be an asset </t>
  </si>
  <si>
    <t>Accouning Entries Creation</t>
  </si>
  <si>
    <t>Generates Am Sub-Ledger journal entries   Business Process Name:AM1_ Asset Creation TYPE :239 Priority:High Method: PS Fin  Application- This is part of the Daily Process - Support queries to add asset entries to balance sheet y Run after AM DepCalc application</t>
  </si>
  <si>
    <r>
      <t xml:space="preserve">AM </t>
    </r>
    <r>
      <rPr>
        <b/>
        <i/>
        <sz val="11"/>
        <color rgb="FF000000"/>
        <rFont val="Aptos Narrow"/>
        <family val="2"/>
        <scheme val="minor"/>
      </rPr>
      <t>Basic Add</t>
    </r>
    <r>
      <rPr>
        <sz val="11"/>
        <color rgb="FF000000"/>
        <rFont val="Aptos Narrow"/>
        <family val="2"/>
        <scheme val="minor"/>
      </rPr>
      <t xml:space="preserve"> App (all functions)</t>
    </r>
  </si>
  <si>
    <t>Basic Add App adds assets to the AM Sub-ledger by Asset id Business Process Name:AM8_ CWIP to Buidling/Building Improvement TYPE :239 Priority:High Method: PS Fin  Application - this is used for reviewing queries that may need to be added to the balance sheet (CWIP - Construction Work in Progress) - CWIP captures all entries for Contrustion related entries (Non-Depreciable) to a Depreiable building account - As Needed - semi-weekly</t>
  </si>
  <si>
    <t>AM Consolidate screen</t>
  </si>
  <si>
    <t>Two asset trans. into one asset Business Process Name:AM1_ Asset Creation TYPE :239 Priority:High Method: PS Fin  Application - EG, a truck and a snow blade are purchased, this report allows these two purchases to be consolidated into 1 asset - Support queries to add asset entries to balance sheet - This is part of the Daily Process Run Daily When asset trans. is "Consolidate"</t>
  </si>
  <si>
    <t xml:space="preserve">AM Load into AM </t>
  </si>
  <si>
    <t>Pulls Adjusted records into Asset Management Business Process Name:AM1_ Asset Creation TYPE :239 Priority:High Method: PS Fin  Application - - Support queries to add asset entries to balance sheet - This is part of the Daily Process - run Daily When Assets are identified to be "loaded"</t>
  </si>
  <si>
    <t>AM Recategorize screen</t>
  </si>
  <si>
    <t>Recategorizes an asset to correct asset class Business Process Name:AM1_ Asset Creation TYPE :239 Priority:High Method: PS Fin  Application- This is part of the Daily Process- Daily When asset trans. is "Recategorize"</t>
  </si>
  <si>
    <t>AM Unitize Screen</t>
  </si>
  <si>
    <t>Creates separate asset ids for mulitple assets on a single voucher Business Process Name:AM1_ Asset Creation TYPE :239 Priority:High Method: PS Fin  Application - EG, OPS buys 4 buses - each bus has an asset id, but the total transaction may include all buses- This is part of the Daily Process - Support queries to add asset entries to balance sheet - Daily When asset trans. is "Unitize"</t>
  </si>
  <si>
    <t>Copy Assets</t>
  </si>
  <si>
    <t>Creates multiple asset ids for the same transaction Business Process Name:AM7_ Copy Assets TYPE :239 Priority:High Method: Query - this function allows for bulk copy of asset entries - e.g. a big purchase is made for new ipads, this supports the bulk copy of asset entries -- this may not be needed if there is amore efficient method to complete asset ID entries - As Needed - 1 / month mostly around term start</t>
  </si>
  <si>
    <t>COST_FOR_CWIP_TO_BUILDING</t>
  </si>
  <si>
    <t xml:space="preserve">Finds the related assets and chartfields &amp; all costs for a project Business Process Name:AM8_CWIP Assets to Depreciable Assets TYPE :239 Priority:High Method: Query - accumulates all costs for a CWIP project - eg new schools / school projects - this list completed projects - Run As Needed CWIP Report by Asset id - query run frequently - </t>
  </si>
  <si>
    <t>CWIP Schedule</t>
  </si>
  <si>
    <t>CWIP - Construction Work in Progress.  Captures the total cost of a construction project, in a single CWIP account.   CWIP is non-decriable, but at the end fot he contruction project this money is moved to a depreciable building.  Built using many queries - once per year for audit - Year End -  lists project disposition and status etc. - TJ to get a sample  - auditors use this to review Vouchers, etc.   / Construction Project</t>
  </si>
  <si>
    <t>Depreciation Calculation</t>
  </si>
  <si>
    <t xml:space="preserve">Identifies assets for depreciation Business Process Name:AM1_ Asset Creation TYPE :239 Priority:High Method: PS Fin  Application - This is part of the Daily Process - - Support queries to add asset entries to balance sheet -  Daily Run after the Load into AM app </t>
  </si>
  <si>
    <t>Depreciation Close Process</t>
  </si>
  <si>
    <t>Populates intermediate table, DIST_LN, with depreciation amounts for the period Business Process Name:AM9 Depreciation Close process TYPE :239 Priority:High Method: PS Fin  Application  STEP 1  We run all these three steps to basically that will essentially move everything from the asset management sub Ledger to the general Ledger. - part of monthly close process move from am sublger to GL - feeds into reconciliation</t>
  </si>
  <si>
    <t>Expand Depreciation by Period</t>
  </si>
  <si>
    <t>Begins Depr Close process by identifying depr. records for the period Business Process Name:AM9_Month-End Depreciation Close TYPE :239 Priority:High Method: PS Fin  Application - Step 2 We run all these three steps to basically that will essentially move everything from the asset management sub Ledger to the general Ledger. - part of monthly close process move from am sublger to GL - feeds into reconciliation</t>
  </si>
  <si>
    <t>Generate Journals Process</t>
  </si>
  <si>
    <t>Moves records for the DIST_LN table and post them into the GL Business Process Name:AM9 Generate Journals process TYPE :239 Priority:High Method: PS Fin  Application - Step 3 We run all these three steps to basically that will essentially move everything from the asset management sub Ledger to the general Ledger. - part of monthly close process move from am sublger to GL - feeds into reconciliation</t>
  </si>
  <si>
    <t>GL Ledger Activity</t>
  </si>
  <si>
    <t xml:space="preserve">General Purpose Query - GL&gt;General Reports&gt;Ledger Activity Business Process Name:AM4_ Year-End Asset Reporting TYPE :239 Priority:High Method: PS Fin  Application  - This is similar to the Trial balance query - all activity for a particular account - list all affecting transactions </t>
  </si>
  <si>
    <t>JRNL_LN_DISPOSALS</t>
  </si>
  <si>
    <t xml:space="preserve">Query provides a list of all of the assets disposed during the year Business Process Name:AM5_ Year-End Asset Reporting TYPE :239 Priority:High Method: PS Fin  Application - pulls info from schools, links to balance sheet, then we dispose of the asset </t>
  </si>
  <si>
    <t>LH_AMCAP nVision Report</t>
  </si>
  <si>
    <t xml:space="preserve">AM Module reports all asset balances by account and OPS reporting level Business Process Name:AM5_ Year-End Asset Reporting TYPE :239 Priority:Low Method: Query - Month End Close Process - support for Month end - low priority  - 1 off process - support for Month end - low priority </t>
  </si>
  <si>
    <t>COULD</t>
  </si>
  <si>
    <t>LH_AMDPR nVision Report</t>
  </si>
  <si>
    <t xml:space="preserve">AM Module reports all accum. Depr. balances by account and OPS reporting level Business Process Name:AM5_ Year-End Asset Reporting TYPE :239 Priority:Low Method: PS Fin  Application - Month End Close Process - support for Month end - low priority  - 1 off process - support for Month end - low priority </t>
  </si>
  <si>
    <t>MANUAL_COST_REC</t>
  </si>
  <si>
    <t xml:space="preserve">Query Generates GL month-end capital assets balances by account Business Process Name:AM9_Month-End  Depreciation Close &amp; GL TYPE :239 Priority:High Method: Query - Month End Close Process 1 off process - support for Month end - low priority  - 1 off process - support for Month end - low priority </t>
  </si>
  <si>
    <t>MANUAL_DEPR_REC</t>
  </si>
  <si>
    <t xml:space="preserve">Query Generates GL month-end accumulated depreciation balances by account Business Process Name:AM9_Month-End  Depreciation Close &amp; GL TYPE :239 Priority:High Method: Query - Month End Close Process 1 off process - support for Month end - low priority  - 1 off process - support for Month end - low priority </t>
  </si>
  <si>
    <t>Preview AP/PO Information screen</t>
  </si>
  <si>
    <t xml:space="preserve">Pulls prior days AP transactions from AP Business Process Name:AM1_ Asset Creation TYPE :239 Priority:High Method: PS Fin  Application - This is part of the Daily Process - - Support queries to add asset entries to balance sheet </t>
  </si>
  <si>
    <t>PS - Custom OPS AM Retire Screen</t>
  </si>
  <si>
    <t>Retires asset ids in the PS Asset Sub Ledger Business Process Name:AM3_Asset Dispossal TYPE :239 Priority:High Method: PS Fin  Application- used to financially retire an asset and remove it from the balance sheet - Monthly - based on Retired Assets Query</t>
  </si>
  <si>
    <t xml:space="preserve">Reconciliation Report </t>
  </si>
  <si>
    <t xml:space="preserve">excel by asset account - shows GL balance, am balance. Support Report for internal use </t>
  </si>
  <si>
    <t xml:space="preserve">MUST </t>
  </si>
  <si>
    <t>Retirement_Information_Query</t>
  </si>
  <si>
    <t>Provides a list of all assets by asset id (list exceeds &gt;300K records) Business Process Name:AM3_Asset Dispossal TYPE :239 Priority:High Method: Query - used to financially retire an asset and remove it from the balance sheet  - based on Retired Assets Query</t>
  </si>
  <si>
    <t>Retireve APPO screen</t>
  </si>
  <si>
    <t>Loads assets identified from from Preview AP/PO Business Process Name:AM1_ Asset Creation TYPE :239 Priority:High Method: PS Fin  Application  - This is part of the Daily Process - Support queries to add asset entries to balance sheet Run Daily  When Asset Transactions are identifed</t>
  </si>
  <si>
    <t>Roll-Forward Report</t>
  </si>
  <si>
    <t>Culmination of 11 queries about 30 data columns  - This is absolutely necessary.  Would like this to be cleaner in the new solution.  This is the ULTIMATE END PRODUCT - this Needs to  be referenced in the RFP - part of the year end process</t>
  </si>
  <si>
    <t>Search for an Asset</t>
  </si>
  <si>
    <t>General Purpose Query -  Provides details of an Asset id; including depreciation, hisotry, other details Business Process Name:Potentially all AM processes TYPE :239 Priority:High Method: Query - basic Search function - allows to search / lookup an asset.  This is a support function - As Needed - several times a months</t>
  </si>
  <si>
    <t>Trial Balance</t>
  </si>
  <si>
    <t xml:space="preserve">General Purpose Query - Textbooks to Assets - GL&gt;General Reports&gt;Trial Balance Business Process Name:AM5_ Year-End Asset Reporting TYPE :239 Priority:High Method: PS Fin  Application - e.g. all book purchases, vehicles - anything that needs to be depreicated or requires to be balanced out  Results support the balance sheet - this will be used for audits - retained on a fileshare for an indefinite amount of time - corrections are made going forward - Support queries to add asset entries to balance sheet </t>
  </si>
  <si>
    <t>Vouchers Add/Update Regular screen</t>
  </si>
  <si>
    <t>General Purpose Query - App provides a copy of the  voucher  Business Process Name:Potentially all AM processes TYPE :239 Priority:High Method: PS Fin  Application - Daily Voucher accounting by id/ Run As Needed.</t>
  </si>
  <si>
    <t>Ben 733</t>
  </si>
  <si>
    <t xml:space="preserve">This is a Mod'ed peoplesoft report - employees benefits - this is used to pull people that are benefit eligible and not enrolled or vice versa.   This is an audit report. </t>
  </si>
  <si>
    <t>OPS_92_PREPAY_AUDT (AUDIT)</t>
  </si>
  <si>
    <t xml:space="preserve">EE's that did not write to prepay page-this is an audit to address a glitch in a custom process (caused by updates being made during a report run) this allows team to make proper adjustments. </t>
  </si>
  <si>
    <t>OPS_ABS_BALANCE_ACC</t>
  </si>
  <si>
    <t xml:space="preserve">Audit ee's absence balances - this is a quick audit for absence management to check PTO limits - helps confirm parameter limits. </t>
  </si>
  <si>
    <t>OPS_ABS_ERROR_WF</t>
  </si>
  <si>
    <t xml:space="preserve">Audit ee's workflow of absence reqeusts.  Errors - Workflow used here - absence req goes to Mgr and sometimes there is a workflow error that happens - this report helps id these and allws the requests to be fulfilled by the admin </t>
  </si>
  <si>
    <t>OPS_ABS_NO_STATUS</t>
  </si>
  <si>
    <t>Audit status of absence request.  Look for issues - similar to #30 - no error but a the workflow stalls and the leave is not approved - this report helps id these situations</t>
  </si>
  <si>
    <t>OPS_ABS_TIME_VALIDATION_ALL</t>
  </si>
  <si>
    <t>Look for incorrect absence requests -allows admin to ensure the absence need (ie. Leave Type) is classifed correctly.</t>
  </si>
  <si>
    <t>OPS_ABS_UNPAID</t>
  </si>
  <si>
    <t xml:space="preserve">EE's absences go unpaid - this is an audit report that shows people who have no PTO off left - </t>
  </si>
  <si>
    <t>OPS_BAS_OE_NEW_HIRES</t>
  </si>
  <si>
    <t xml:space="preserve">Send emails to new employees who need to enroll - pulls up new hires that have not finalized their benefits elections (emails are manually sent) </t>
  </si>
  <si>
    <t>OPS_COUPLE_COVERAGE_1C_TERM</t>
  </si>
  <si>
    <t>EE with dual option and spouse terms (1c - emps with a spouse that is an employee as well - dual option - both have single health and dental coverage</t>
  </si>
  <si>
    <t>OPS_COUPLECOVG_TERMED</t>
  </si>
  <si>
    <t>EE with couple coverage and spouse terms - same and 1c  but coded as 9  emps with a spouse that is an employee as well - dual option - both have single health and dental coverage</t>
  </si>
  <si>
    <t>OPS_Daily_Benefit_Rept_update</t>
  </si>
  <si>
    <t>Used to view job data daily entry - goes to Payroll - audits job data entries from the prior day.  This is by Benefits, HR and Payroll</t>
  </si>
  <si>
    <t>OPS_DEDUCT_BY_CHECKDATE_TOTALS</t>
  </si>
  <si>
    <t xml:space="preserve">Used to balance and do premium payment collection to vendors (e.g. FSA, Dental, Health. Etc. ) </t>
  </si>
  <si>
    <t>OPS_DEDUCT_BY_MONTH</t>
  </si>
  <si>
    <t xml:space="preserve">Used to balance and bill employees - Used to balance BCBS monthly bill specifically. </t>
  </si>
  <si>
    <t>OPS_DEDUCT_MEDICAL_PREPAY</t>
  </si>
  <si>
    <t xml:space="preserve">Look for negative amount - run to look for Prepay process issues - audit report. </t>
  </si>
  <si>
    <t>OPS_DEDUCT_MEDICAL_PREPAY_BCBS</t>
  </si>
  <si>
    <t>Used to balance and bill employees- this is similar to 15 but specific to Blue Cross / Blue Shield</t>
  </si>
  <si>
    <t>OPS_DEDUCTION_ARREARS</t>
  </si>
  <si>
    <t>Used to balance and bill employees when they get to high of a deduction in arrears - e.g. they go on unpaid leave and exhaust their benefits.</t>
  </si>
  <si>
    <t>OPS_DEDUCTION_NOT_TAKEN_BCBS</t>
  </si>
  <si>
    <t>Used to balance and bill employees - this is similar to 15 but specific to Blue Cross / Blue Shield</t>
  </si>
  <si>
    <t>OPS_DENTAL_WAIVE_HEALTH_ELECT</t>
  </si>
  <si>
    <t xml:space="preserve">EE with Health and waived Dental - Employees that have health but have waived dental insurance this is an audit report - this should not occur </t>
  </si>
  <si>
    <t>OPS_PAYFLEX_DED_BY_CHECKDATE</t>
  </si>
  <si>
    <t xml:space="preserve">Verify Payflex deductions by Checkdate - Payflex (flexible spending account provider) </t>
  </si>
  <si>
    <t>OPS_PREPAY_BALANCE</t>
  </si>
  <si>
    <t xml:space="preserve">Termed empl with a balance - EOY Balance should be 0 in prepay account - this is for auditing purposes. </t>
  </si>
  <si>
    <t>OPS_PREPAY_BALANCE_ALL</t>
  </si>
  <si>
    <t>All employees with a prepay balance - this is same as 24 but the employees are all active.</t>
  </si>
  <si>
    <t>OPS_PREPAY_DED_SUMMER_AUDIT</t>
  </si>
  <si>
    <t xml:space="preserve">EE with late enrollment effective during summer - Emps that are late hires (10 month employee) no pay for the summer - this is for a manual audit so that OPS will creat the paysheet for these employees so that all the deductions happen </t>
  </si>
  <si>
    <t>OPS_PREPAY_DEDUCT_NO_CHECK</t>
  </si>
  <si>
    <t xml:space="preserve">EE with benefits but no paycheck - due to prepays we can have an emp with no paysheet during the summer - this helps OPS contact the employee to create a paysheet so that deductions for benefits can be made.  would like to be able to export to EXCEL </t>
  </si>
  <si>
    <t>OPS_PREPAY_NEGATIVE_REFUND</t>
  </si>
  <si>
    <t xml:space="preserve">Termed empl with negative refund - sometimes there is a data entry error or an instance where an employee would owe back money this report allows the Benefits  to fix those errors. </t>
  </si>
  <si>
    <t>OPS_PREPAY_NO_DEDUCT</t>
  </si>
  <si>
    <t>Identify ee's with no check  This is similar to another report OPS_PREPAY_DEDUCT_NO_CHECK</t>
  </si>
  <si>
    <t>WONT</t>
  </si>
  <si>
    <t>1AEC_1OP_GL_R_JRNL_DEPT_PROG</t>
  </si>
  <si>
    <t xml:space="preserve">Jrnl Lines Acct Dept Prog_x001F_- used to look at budgets for different ledger details, etc. Sometimes sent to the Nebraska Dept of Ed (NDE) - when published externally this is saved.  
 in FIS  / Sometimes multiple time per day  - could be sent to the NDE for statutory compliance reasons </t>
  </si>
  <si>
    <t>1AEC_CO_REQS_PENDING_11_12YR</t>
  </si>
  <si>
    <t xml:space="preserve">PENDING CO REQS FOR 11-12 YR_x001F_
 in HRMS  - This is for Pending staffing Reqs </t>
  </si>
  <si>
    <t>1AEC_GL_ACTUAL_EXPEND</t>
  </si>
  <si>
    <t>Actuals/expenditures_x001F_
 in FIS</t>
  </si>
  <si>
    <t>1AEC_OPS_PAY_BY_STRING</t>
  </si>
  <si>
    <t>PAY BY STRING - Looking at expenses and financials this shows who is specifically encurring the expenses by Pay Period
 in HRMS  - several times a day</t>
  </si>
  <si>
    <t>1AEC_PAY_BY_STRING_BY_JOB_CODE</t>
  </si>
  <si>
    <t xml:space="preserve">PAY BY STRING W JOB CODE  in HRMS Principals, Program Directors, Dept Heads, etc. </t>
  </si>
  <si>
    <t>1AEC_PROPOSED_BUDGET_1</t>
  </si>
  <si>
    <t xml:space="preserve">Proposed Gen Fund Budget - as budget is built this is run for a school or an entire district - used to validate uploads - 
 in FIS -  - Run several times during budgeting but not after </t>
  </si>
  <si>
    <t>1AEC_REQ_BUDGET_CODING</t>
  </si>
  <si>
    <t>BUDGET CODING CHANGE ON REQ - this is 
 in HRMS</t>
  </si>
  <si>
    <t>1AEC_REQS_PENDING_11_12YR</t>
  </si>
  <si>
    <t>PENDING REQS FOR 11-12 YR_x001F_
 in HRMS</t>
  </si>
  <si>
    <t>1AEC_STAFF_BY_CHARTFIELD</t>
  </si>
  <si>
    <t xml:space="preserve">STAFF BY CHARTFIELD_x001F_
 in HRMS - shows staff and how they are coded to a specific budget  - There are many similar reprots to this one. </t>
  </si>
  <si>
    <t>1AEC_STD_BUDGET</t>
  </si>
  <si>
    <t xml:space="preserve">Detailed Approved Budget_x001F_
 in FIS - this is for looking at the budget for validation and audit </t>
  </si>
  <si>
    <t>1AEC_TRNSP_STAFF_BY_CHARTFIELD</t>
  </si>
  <si>
    <t>TRNSPRTN STAFF BY CHARTFIELD_x001F_
 in HRMS</t>
  </si>
  <si>
    <t>1EH_R_PO_OPEN_PEND_REQ</t>
  </si>
  <si>
    <t>OPEN AND PENDING REQS_x001F_
 in FIS - these are Purchase Orders  - Daily to Monthly</t>
  </si>
  <si>
    <t>1LAD_BUDGET_TRANSFERS</t>
  </si>
  <si>
    <t xml:space="preserve">Budget Transfers - Revised Bdg_x001F_
 in HRMS - </t>
  </si>
  <si>
    <t>1LAD_CO_SPED_BUDGET_TRANSFERS</t>
  </si>
  <si>
    <t>CO Sp Ed Bdg Trs - Revised Bdg_x001F_
 in FIS</t>
  </si>
  <si>
    <t>1LAD_GL_ACTUAL_EXPEND</t>
  </si>
  <si>
    <t>1LAD_OPS_PAY_BY_STRING</t>
  </si>
  <si>
    <t>PAY BY STRING_x001F_
 in HRMS</t>
  </si>
  <si>
    <t>1LAD_PROPOSED_BUDGET</t>
  </si>
  <si>
    <t>Proposed Gen Fund Budget_x001F_
 in FIS</t>
  </si>
  <si>
    <t>1LAD_PROPOSED_DISTR_BDGT</t>
  </si>
  <si>
    <t>Proposed District Budget - in FIS - used to look at district budget by CODING- run 1 or 2 times a year</t>
  </si>
  <si>
    <t>1LAD_REQS_PENDING</t>
  </si>
  <si>
    <t>PENDING STAFF REQS_x001F_
 in HRMS</t>
  </si>
  <si>
    <t>1LAD_REQS_PENDING_BY_DEPT</t>
  </si>
  <si>
    <t>PENDING STAFF REQS BY DEPT_x001F_
 in HRMS</t>
  </si>
  <si>
    <t>1LAD_REQS_PENDING_BY_LOC</t>
  </si>
  <si>
    <t>PENDING STAFF REQS BY LOCATION_x001F_
 in HRMS</t>
  </si>
  <si>
    <t>1LAD_SCHLS_SPED_BDGT_TRANSFERS</t>
  </si>
  <si>
    <t>Schls Sp Ed Bdg Trs - Rvsd Bdg_x001F_
 in FIS - tracks budget transfers from one budget to another - Run 1 or twice per year - This is publised to the  Special Education Director on occasion</t>
  </si>
  <si>
    <t>1LAD_STAFF_BY_CHARTFIELD</t>
  </si>
  <si>
    <t>STAFF BY CHARTFIELD_x001F_
 in HRMS</t>
  </si>
  <si>
    <t>1LAD_STAFF_BY_LOCATION</t>
  </si>
  <si>
    <t xml:space="preserve">STAFF BY LOCATION_x001F_
 in HRMS </t>
  </si>
  <si>
    <t>SHOULD</t>
  </si>
  <si>
    <t>1LAD_STANDARD_BUDGET</t>
  </si>
  <si>
    <t xml:space="preserve">Approved Detailed Budget &amp; FTE_x001F_
 in FIS </t>
  </si>
  <si>
    <t>1LAD_STANDARD_DISTR_BUDGET</t>
  </si>
  <si>
    <t>Approved District Budget &amp; FTE_x001F_
 in FIS</t>
  </si>
  <si>
    <t>1MK_AM_NVS_ASSET_C0ST_FY_SG</t>
  </si>
  <si>
    <t>ASSET COST FISCAL YR BY FUND_x001F_
 in FIS (Grants Office) - Head Start Assets tracking  - Rarely - 1 or 2 a year</t>
  </si>
  <si>
    <t>1MM_AP_UNSELECTED_VOUCHERS</t>
  </si>
  <si>
    <t xml:space="preserve">Unselected AP Vouchers_x001F_
 in FIS - used to find out why a voucher is in hold status  / unpaid </t>
  </si>
  <si>
    <t>1MM_PO_R_DETAIL</t>
  </si>
  <si>
    <t>PO Detail_x001F_in FIS - Has PO finiancial details - Run daily</t>
  </si>
  <si>
    <t>1OP_AM_PHY_INV_ALL_SG</t>
  </si>
  <si>
    <t>List of all assets by Location_x001F_
 in FIS (Grants Office)</t>
  </si>
  <si>
    <t>1OP_AP_R_PYMT_HST_FUND</t>
  </si>
  <si>
    <t xml:space="preserve">Payment History-Fund Prompt_x001F_
 in FIS - </t>
  </si>
  <si>
    <t>Payment History-Fund Prompt_x001F_
 in FIS</t>
  </si>
  <si>
    <t>1OP_AP_R_PYMT_HST_PROJECT</t>
  </si>
  <si>
    <t>Payment History-Project Prompt_x001F_
 in FIS</t>
  </si>
  <si>
    <t>1OP_AP_R_PYMT_HST_VNDR</t>
  </si>
  <si>
    <t>Payment History-Vendor Prompt_x001F_
 in FIS</t>
  </si>
  <si>
    <t>1OP_AP_R_PYMT_TITLE_I_2025</t>
  </si>
  <si>
    <t>Payment History-Project Prompt_x001F_
 in FIS (Grants Office)</t>
  </si>
  <si>
    <t>1OP_AP_R_VCHR_KK_XCP_ERRORS</t>
  </si>
  <si>
    <t>VCHR BCM = E, ON KK_EXCPTN_TBL_x001F_
 in FIS - Vouchers exceptions - is a voucher in Error - Run when researching out of balance issues - usually run daily</t>
  </si>
  <si>
    <t>1OP_GL_CASH_HR_ONLY</t>
  </si>
  <si>
    <t xml:space="preserve">Journal Lines HR only_x001F_
 in FIS - </t>
  </si>
  <si>
    <t>1OP_GL_R_ACCT_CHARTFIELDS</t>
  </si>
  <si>
    <t>Account chartfield info_x001F_
 in FIS (Grants Office)</t>
  </si>
  <si>
    <t>1OP_GL_R_COMBO_EDIT_DEPTID</t>
  </si>
  <si>
    <t>Valid Combo Edits by DEPTID  in FIS  - 3 or 4 times / week</t>
  </si>
  <si>
    <t>1OP_GL_R_COMBO_EDIT_FUND</t>
  </si>
  <si>
    <t>Valid Combo Edits by Fund_x001F_ in FIS - 3 or 4 times / week</t>
  </si>
  <si>
    <t>1OP_GL_R_COMBO_EDIT_PROG</t>
  </si>
  <si>
    <t>Valid Combo Edits by Program_x001F_
 in FIS  - 3 or 4 times / week</t>
  </si>
  <si>
    <t>1OP_GL_R_JRNL_BCM_ERRORS</t>
  </si>
  <si>
    <t>BCM Errors on Journals_x001F_- Budget Control - Errors in budget on the GL Side  in FIS Run Daily</t>
  </si>
  <si>
    <t>1OP_GL_R_JRNL_DEPT_PROG</t>
  </si>
  <si>
    <t>Jrnl Lines Act Dept Prog_x001F_- Shows the actual Journal Entry Number and accounting Lines in FIS Run Daily</t>
  </si>
  <si>
    <t>1OP_GL_R_JRNL_DEPT_PROG_350</t>
  </si>
  <si>
    <t>Jrnl Lines Educare inkind_x001F_
 in FIS (Grants Office)</t>
  </si>
  <si>
    <t>1OP_GL_R_JRNL_LN</t>
  </si>
  <si>
    <t>Journal Lines, standard JL report in FIS - run Daily</t>
  </si>
  <si>
    <t>Journal Lines_x001F_
 in FIS (Grants Office)</t>
  </si>
  <si>
    <t>1OP_GL_R_JRNL_LN_ACTUALS_ONLY</t>
  </si>
  <si>
    <t>Journal Ln Actuals Ledger Only_x001F_
 in FIS</t>
  </si>
  <si>
    <t>1OP_GL_R_JRNL_LN_JRNL_ID2</t>
  </si>
  <si>
    <t xml:space="preserve">Jrnl Lines by List of Jrnl ID  in FIS - Published to NBE (Nebraska Board of Education) </t>
  </si>
  <si>
    <t>1OP_GR_R_BUDG_OVERVW_MCK</t>
  </si>
  <si>
    <t xml:space="preserve">PRMST Budget View McKinney Ven_x001F_
 in FIS (Grants Office)  - Published to NBE (Nebraska Board of Education) </t>
  </si>
  <si>
    <t>1OP_GR_R_BUDG_OVERVW_SFI</t>
  </si>
  <si>
    <t xml:space="preserve">PRMST Budget View SFI Fund 174_x001F_
 in FIS (Grants Office)  - Published to NBE (Nebraska Board of Education) </t>
  </si>
  <si>
    <t>1OP_GR_R_BUDG_OVERVW_TID_24</t>
  </si>
  <si>
    <t xml:space="preserve">PRMST Budget View Title I-D 24 in FIS (Grants Office)  - Published to NBE (Nebraska Board of Education) </t>
  </si>
  <si>
    <t>1OP_GR_R_BUDG_OVERVW_TITLE_I</t>
  </si>
  <si>
    <t xml:space="preserve">PRMST Budget View Title I  in FIS (Grants Office)  - Published to NBE (Nebraska Board of Education) </t>
  </si>
  <si>
    <t>1OP_GR_R_JRNL_LN_BY_PROG</t>
  </si>
  <si>
    <t>Journal Lines by Program_x001F_
 in FIS</t>
  </si>
  <si>
    <t>1OP_GR_R_JRNL_LN_BY_PROJ3</t>
  </si>
  <si>
    <t>Journal Lines by Project_x001F_
 in FIS</t>
  </si>
  <si>
    <t>Journal Lines by Project_x001F_
 in FIS (Grants Office)</t>
  </si>
  <si>
    <t>1OP_GR_R_JRNL_LN_BY_PROJ4</t>
  </si>
  <si>
    <t>Journal Lines by Project_x001F_ in FIS (Grants Office) - Used to capture everything in a grant / Fund - Run Daily,  this data is rolled up into the Draw Down Report and Policy Council report for Head Start</t>
  </si>
  <si>
    <t>1OP_GR_R_JRNL_LN_BY_PROJ6</t>
  </si>
  <si>
    <t>Journal Lines for 16 projects_x001F_
 in FIS (Grants Office)</t>
  </si>
  <si>
    <t>1OP_GR_R_JRNL_LN_SFI_FY23_24</t>
  </si>
  <si>
    <t>Jrnl Lines ACT SFI 23 24  in FIS (Grants Office) - Run Quarterly</t>
  </si>
  <si>
    <t>1OP_GR_R_JRNL_LN_TITLE_I_FY24</t>
  </si>
  <si>
    <t>Jrnl Lines ACTUAL Title I 2024_x001F_ in FIS (Grants Office) - Run Quarterly</t>
  </si>
  <si>
    <t>1OP_HCM_COMBO_FD_DEPT_PRG</t>
  </si>
  <si>
    <t>Valid Combos for Fund, Dpt, PG_x001F_
 in FIS - Published to Schools</t>
  </si>
  <si>
    <t>1OP_HCM_COMBO_FD_PRG</t>
  </si>
  <si>
    <t>Valid Combos for Fund, and Pro_x001F_
 in FIS - Published to Schools</t>
  </si>
  <si>
    <t>1OP_HD_R_COMBO_W_PRMT</t>
  </si>
  <si>
    <t>COMBO DATA by DEPTID_x001F_
 in FIS - Published to Schools</t>
  </si>
  <si>
    <t>1OP_IN_INV_LIST_BY_JRNL</t>
  </si>
  <si>
    <t>Inventory Listing by Jrnl ID_x001F_
 in FIS - Published to Schools</t>
  </si>
  <si>
    <t>1OP_IN_INV_LISTING</t>
  </si>
  <si>
    <t>Inventory Listing_x001F_
 in FIS - Published to Schools</t>
  </si>
  <si>
    <t>1OP_IN_R_PROJECT_BY_DATE</t>
  </si>
  <si>
    <t>Inventory Listing Proj by date_x001F_
 in FIS - Published to Schools</t>
  </si>
  <si>
    <t>1OP_PAY_CHECK_ADVICE_CHECK</t>
  </si>
  <si>
    <t>QUERY PAY END DATE FOR AD CHKS_x001F_
 in HRMS  - Published to Schools and NDE at times for backup to claims</t>
  </si>
  <si>
    <t>1OP_PO_R_OPEN_PO_DETAIL_DEPT</t>
  </si>
  <si>
    <t xml:space="preserve">Open PO Detail by Department_x001F_
 in FIS - this is run to clear up encumbrances on the Grants </t>
  </si>
  <si>
    <t>1OP_PO_R_PO_KK_XCP_ER_GRANT</t>
  </si>
  <si>
    <t>PO BMC = E, ON KK_EXCPTN_TBL_x001F_ in FIS - used to id Grants, Reqs and Pos in error  - Daily report</t>
  </si>
  <si>
    <t>1OP_PO_R_PO_KK_XCP_ERRORS</t>
  </si>
  <si>
    <t>PO BMC = E, ON KK_EXCPTN_TBL  in FIS - Daily Report</t>
  </si>
  <si>
    <t>1OP_PO_R_REQ_KK_XCP_ERRORS</t>
  </si>
  <si>
    <t>REQ BCM = E, ON KK_EXCPTN_TBL  in FIS - Daily</t>
  </si>
  <si>
    <t>1OP_PO_R_REQ_LN_DENIED_NOT_CAN</t>
  </si>
  <si>
    <t>Req Lines Denied Not Canceled  in FIS - Weekly</t>
  </si>
  <si>
    <t>1OP_PO_R_REQ_STATUS</t>
  </si>
  <si>
    <t xml:space="preserve">REQ STATUS QUERY  in FIS  - Ids reqs that are entered but not approved - similarto an aging report - run daily - report is used to drive targeted comms to prinicipals and staff to address the latency in the req workflow - Madonna does this as the req is NOT YET Approved.  </t>
  </si>
  <si>
    <t>BUD_BUDGETED_FTE_SLRY</t>
  </si>
  <si>
    <t>Budgeted FTE and Salary_x001F_Weekly during the budget cycle -  in FIS - Audit report for budgeting process compared to actuals</t>
  </si>
  <si>
    <t>BUD_GL_ACTUAL_EXPEND</t>
  </si>
  <si>
    <t>Actuals/expenditures  in FIS - audit report for tracking expenses - used for quick report on actuals - Weekly</t>
  </si>
  <si>
    <t>BUD_PROPOSED_BUDGET_1</t>
  </si>
  <si>
    <t>Proposed Gen Fund Budget_x001F_
 in FIS - working report for building the budget - used heavily during the budget cycle but not at all after</t>
  </si>
  <si>
    <t>BUD_PROPOSED_GENERAL</t>
  </si>
  <si>
    <t>BUDG_OPS_PAY_BY_STRING</t>
  </si>
  <si>
    <t xml:space="preserve">PAY BY STRING_x001F_
 in HRMS </t>
  </si>
  <si>
    <t>BUDG_PAY_BY_STRING_BY_JOB_CODE</t>
  </si>
  <si>
    <t>PAY BY STRING W JOB CODE_x001F_
 in HRMS</t>
  </si>
  <si>
    <t>BUDG_STAFF_BY_CHARTFIELD</t>
  </si>
  <si>
    <t>STAFF BY CHARTFIELD_x001F_
 in HRMS (Grants Office)</t>
  </si>
  <si>
    <t>BUDG_STAFF_BY_CHARTFIELD_1</t>
  </si>
  <si>
    <t>BUDG_STAFF_BY_CHARTFIELD_153</t>
  </si>
  <si>
    <t>BUDG_STAFF_BY_CHARTFIELD_154</t>
  </si>
  <si>
    <t>BUDG_STAFF_BY_CHARTFIELD_155</t>
  </si>
  <si>
    <t>BUDG_STAFF_BY_CHARTFIELD_156</t>
  </si>
  <si>
    <t>BUDG_STAFF_BY_CHARTFIELD_174</t>
  </si>
  <si>
    <t>BUDG_STAFF_BY_CHARTFIELD_176</t>
  </si>
  <si>
    <t>BUDG_STAFF_BY_CHARTFIELD_177</t>
  </si>
  <si>
    <t>BUDG_STAFFBY_CHARTFIELD_4591SG</t>
  </si>
  <si>
    <t>BUDGET_AP_WITH_VENDOR_NAME</t>
  </si>
  <si>
    <t>AP EXPENSES BY FUND DEPT PROG_x001F_
 in FIS - Pricipals will contact budget dept - this will pull in Vendor so the Principals know where / who they spent money with - used extensively all year long</t>
  </si>
  <si>
    <t>BUDGET_DETAILED_BUDGET</t>
  </si>
  <si>
    <t xml:space="preserve">DETAILED APPROVED BUDGET_x001F_
 in FIS - data on adopted budget used weekly </t>
  </si>
  <si>
    <t>BUDGET_ERRORS_ON _JE</t>
  </si>
  <si>
    <t xml:space="preserve">ERRORS ON UNPOSTED JE'S_x001F_
 in FIS - data on errors on Journal entries - this helps team get a jump on errors </t>
  </si>
  <si>
    <t>BUDGET_FTE</t>
  </si>
  <si>
    <t>BUDGETED FTE_x001F_
 in FIS - Quick view for each department that lists FTE - used mostly on a semi-monthly basis - reseach query</t>
  </si>
  <si>
    <t>BUDGET_IN_INV_LIST_BY_JRNL</t>
  </si>
  <si>
    <t>INVENTORY LISTING BY JRNL ID_x001F_
 in FIS</t>
  </si>
  <si>
    <t>BUDGET_JOURNAL_LINES</t>
  </si>
  <si>
    <t xml:space="preserve">JOURNAL LINES_x001F_
 in FIS - Journal lines specific for Budget dept </t>
  </si>
  <si>
    <t>BUDGET_JOURNAL_RESEARCH</t>
  </si>
  <si>
    <t>JOURNAL LINE RESEARCH_x001F_
 in FIS</t>
  </si>
  <si>
    <t>BUDGET_JRNL_BCM_ERRORS</t>
  </si>
  <si>
    <t xml:space="preserve">BCM ERRORS ON JOURNALS_x001F_
 in FIS - BCM is the rollup report  for budget at a high level (discretionary budget) </t>
  </si>
  <si>
    <t>BUDGET_ORG_BUDGET</t>
  </si>
  <si>
    <t xml:space="preserve">Approved Org Budgets_x001F_
 in FIS - After budget is adopted this pulls from the current budget - used to confirm that budget numbers are accurate </t>
  </si>
  <si>
    <t>BUDGET_ORG_CHG_IN_DISC</t>
  </si>
  <si>
    <t xml:space="preserve">Change in ORG budget by DeptID_x001F_
 in FIS - sometimes changes are made to the budget and this ids the Journal - Research primarily </t>
  </si>
  <si>
    <t>BUDGET_ORG_RESEARCH</t>
  </si>
  <si>
    <t>Total ORG by BCM_x001F_
 in FIS</t>
  </si>
  <si>
    <t>BUDGET_PO_INFORMATION</t>
  </si>
  <si>
    <t xml:space="preserve">PO INFO - W/AMT &amp; DATES_x001F_
 in FIS - research query used infrequently </t>
  </si>
  <si>
    <t>BUDGET_PROPOSED_BUDGET_ESU</t>
  </si>
  <si>
    <t xml:space="preserve">Proposed ESU Budget &amp; FTE_x001F_
 in FIS - used extensively when building the budget - ESU (educational Services Unit)  </t>
  </si>
  <si>
    <t>BUDGET_PROPOSED_BUDGET_GEN</t>
  </si>
  <si>
    <t>BUDGET_PROPOSED_SPED_BUDGET</t>
  </si>
  <si>
    <t>Proposed SPED Budget_x001F_
 in FIS</t>
  </si>
  <si>
    <t>BUDGET_SALARY_AVRG_FTE_BUDGET</t>
  </si>
  <si>
    <t>Average Salary Calc - FTE in FIS - used to budget for vacant positions and to cost Grants - Weekly</t>
  </si>
  <si>
    <t>BUDGET_SALARY_EXPENDITURE</t>
  </si>
  <si>
    <t>Salary Exp for Avg Slry Calc_x001F_
 in FIS - Weekly</t>
  </si>
  <si>
    <t>BUDGET_STD_BUDGET</t>
  </si>
  <si>
    <t>Detailed Approved Budget_x001F_
 in FIS - audit report to confirm that budget numbers that were pulled into PROD adopted budget are accurate</t>
  </si>
  <si>
    <t>CA_STAFF_BY_CHARTFIELD_SG_TEST</t>
  </si>
  <si>
    <t xml:space="preserve">
STAFF BY CHARTFIELD_x001F_
 in HRMS (Grants Office) - filtered by effective date parameter - research report but this is provided to program directors </t>
  </si>
  <si>
    <t>EDUCARE_CUSTODIAN_INKIND</t>
  </si>
  <si>
    <t xml:space="preserve">OPS PAY and DISTRIBUTIONS VIEW_x001F_
 in HRMS (Grants Office) -  similar to 76 abd 77 but pulls data from the HR system  - run montly </t>
  </si>
  <si>
    <t>GRANTS_PAYROLLEXP_FUND</t>
  </si>
  <si>
    <t xml:space="preserve">By Fund _x001F_
 in HRMS (Grants Office) - Payroll expenditures by fund but out of the HR Systems </t>
  </si>
  <si>
    <t>MAM_1OP_GL_R_JRNL_DEPT_PROG</t>
  </si>
  <si>
    <t xml:space="preserve">Jrnl Lines Act Dept Prog_x001F_
 in FIS - research query - Daily </t>
  </si>
  <si>
    <t>MAM_AP_R_VCHR_EXP_FND_DEPT_PRG</t>
  </si>
  <si>
    <t>AP Expense by Fund Dept Prog_x001F_
 in FIS - used to filter expenses by detailed specifics - working query that is run daily</t>
  </si>
  <si>
    <t>MAM_STD_BUDG</t>
  </si>
  <si>
    <t>Jrnl Lines Act Dept Prog_x001F_
 in FIS - similar to 145 above b-s-b - Daily</t>
  </si>
  <si>
    <t>OPS_PAYCHECK_EMPLID</t>
  </si>
  <si>
    <t xml:space="preserve">PAYCHECKDATA_BY_EMPLID_x001F_
 in HRMS - list paycheck stub data by emp id </t>
  </si>
  <si>
    <t>OPS_STOP_HISTORY_GRANT</t>
  </si>
  <si>
    <t>OPS STOP History By TRC  in HRMS - there is a "STOP" page - used for additonal pay -used to id issues or items of concern for attention - Daily</t>
  </si>
  <si>
    <t>OPSPAYDISTRIBSVIEW_EMP_ID</t>
  </si>
  <si>
    <t>OPS PAY and DISTRIB by Emp ID_x001F_
 in HRMS (Grants Office) working report</t>
  </si>
  <si>
    <t>OPSPAYDISTRIBSVIEW_FUND_V2</t>
  </si>
  <si>
    <t xml:space="preserve">OPS PAY and DISTRIB FUNDS V2_x001F_
 in HRMS (Grants Office) used for Claims with NDE </t>
  </si>
  <si>
    <t>PAYROLL_BY_GRANT</t>
  </si>
  <si>
    <t>OPS PAY and DISTRIBUTIONS VIEW_x001F_
 in HRMS (Grants Office)</t>
  </si>
  <si>
    <t>RBLEWIS_PAYROLLEMP</t>
  </si>
  <si>
    <t xml:space="preserve">OPS PAY and DISTRIBUTIONS _x001F_
 </t>
  </si>
  <si>
    <t>RBLEWIS_PAYROLLEXP</t>
  </si>
  <si>
    <t>RBLEWIS_PAYROLLEXP_FUND</t>
  </si>
  <si>
    <t xml:space="preserve">By Fund_x001F_
 </t>
  </si>
  <si>
    <t>RBLEWIS_STAFF_BY_CHARTFIELD</t>
  </si>
  <si>
    <t xml:space="preserve">STAFF BY CHARTFIELD_x001F_
 </t>
  </si>
  <si>
    <t>REPORT-E19 Financial Budget Upload</t>
  </si>
  <si>
    <t>Filled positions on date ran_x001F_
 Financial Budget Load (HRMS to FIS bridge) filled positions as of a certain date and then CR uploads to her budget module bolt-on.  - loads into Bridge - there is a manual step to format the file - This is the first step in creating the budget</t>
  </si>
  <si>
    <r>
      <rPr>
        <sz val="12"/>
        <color theme="1"/>
        <rFont val="Calibri"/>
        <family val="2"/>
      </rPr>
      <t>REPORT-OPS Lined/Proof/Final Report</t>
    </r>
  </si>
  <si>
    <t>Budget report sent to department heads_x001F_
 FIS Budget Bolt on - the Financial upload feeds this report - this goes to the principals with 164 - additonals budget data</t>
  </si>
  <si>
    <r>
      <rPr>
        <sz val="12"/>
        <color theme="1"/>
        <rFont val="Calibri"/>
        <family val="2"/>
      </rPr>
      <t>REPORT-OPS Staff by Department</t>
    </r>
  </si>
  <si>
    <t xml:space="preserve">List of staff in specific department_x001F_
 HRMS  - sent to all the principals with their budget - very detailed </t>
  </si>
  <si>
    <t>SEFA - Schedule of Federal Awards</t>
  </si>
  <si>
    <t xml:space="preserve">ACC013 - Year End Grant Reporting - Excel Export - Schedule of This is put together by Bryans team - it is needed for SPED (SPecial Education ) Dependent on the actuals ledger being closed - Chart fields conversion make this complicated - this is a requirement of the state of NE.  Similar to AFR - drives what is Granted for SPED. - Kendra has taken this over and accumulates data monthly but still submits it annually - Federal Awards: https://omahaps.sharepoint.com/:x:/t/O.P.S.ERPProjectTeam/ER0CFh07l3JIiMLTDfDXt0oB5jo3mABNxocRzejEg9fs9Q?e=vhHwIb </t>
  </si>
  <si>
    <t xml:space="preserve">(AP) Standard Report / queries for Purchasing and Account Payable. </t>
  </si>
  <si>
    <t xml:space="preserve">(HR)Liability Transfer </t>
  </si>
  <si>
    <t xml:space="preserve">(HR)Paycheck  Data by Individual </t>
  </si>
  <si>
    <t>1CM_GL_R_JRNL_LN_OSERS</t>
  </si>
  <si>
    <t xml:space="preserve">Journal Lines in FIS </t>
  </si>
  <si>
    <t>Valid Combo Edits by DEPTID in FIS</t>
  </si>
  <si>
    <t>Valid Combo Edits by Fund in FIS</t>
  </si>
  <si>
    <t>Valid Combo Edits by Program in FIS</t>
  </si>
  <si>
    <t>1TT_GL_R_JRNL_LN_UPDATE_TIMEST</t>
  </si>
  <si>
    <t>Journal Lines in FIS</t>
  </si>
  <si>
    <t xml:space="preserve">5OP DrillDown User - Public Query - </t>
  </si>
  <si>
    <t xml:space="preserve">Asset Queries - GL - this is a form of Journal Line Queries </t>
  </si>
  <si>
    <t xml:space="preserve">Budget Queries - AB does not, but Bryan K does use these </t>
  </si>
  <si>
    <t xml:space="preserve">Chart Fields Queries </t>
  </si>
  <si>
    <t>Encumbrance (Purchasing Queries) - BK -</t>
  </si>
  <si>
    <t xml:space="preserve">Forecast Data, Operational Data, Variance Reporting to Chiefs (many reports here - built outside of PeopleSoft) </t>
  </si>
  <si>
    <t xml:space="preserve">Journal Lines in FIS  </t>
  </si>
  <si>
    <t>STR_1OP_GL_R_JRNL_LN</t>
  </si>
  <si>
    <t>STR_1OP_GL_R_JRNL_LN_ACTUALS</t>
  </si>
  <si>
    <t>STR_1OP_GL_R_JRNL_LN_JRNL_ID2</t>
  </si>
  <si>
    <t>Jrnl Lines by List of Jrnl ID in FIS</t>
  </si>
  <si>
    <t>STR_1OP_GL_R_UNPOSTED_JES</t>
  </si>
  <si>
    <t>Unposted JE's in FIS</t>
  </si>
  <si>
    <t>STR_GL_DISTRICT_MO_END_JRNLS</t>
  </si>
  <si>
    <t>JRNL ID AND DESCRIPTION in FIS</t>
  </si>
  <si>
    <t xml:space="preserve">Trial Balance - This is should be a standard report </t>
  </si>
  <si>
    <t>TRIAL_BALANCE</t>
  </si>
  <si>
    <t xml:space="preserve"> in FIS</t>
  </si>
  <si>
    <t xml:space="preserve">Unposted JE's in FIS </t>
  </si>
  <si>
    <t xml:space="preserve">Vendor Details </t>
  </si>
  <si>
    <t xml:space="preserve">Voucher Queries </t>
  </si>
  <si>
    <t>CD_NUTRI_STAFF_SCHED_RPTS</t>
  </si>
  <si>
    <t>Weekly Nutriton Staff Report (For Nutrition Services)</t>
  </si>
  <si>
    <t>EEO5 Report</t>
  </si>
  <si>
    <t xml:space="preserve">The EEO-5 report, or Elementary-Secondary Staff Information Report, is a mandatory biennial data collection required from public elementary and secondary school systems and districts with 100 or more employees, used to gather demographic workforce data for enforcement, self-assessment, and research purposes. </t>
  </si>
  <si>
    <t>MAC_PROVIDER_LIST_DATA</t>
  </si>
  <si>
    <t>MAC/MIPS Medicaid Provider List Information - this is a list of medicaid eligible positions - this is a pared down active emp list for active mediciad reimbursement</t>
  </si>
  <si>
    <t>OPS_FRONTLINE_SUMMERSCH</t>
  </si>
  <si>
    <t>Load File for Frontline Summer School - during the summer the data feed to the sub system is turned off - this report generates a temporary load for the active substitue teachers for summer school</t>
  </si>
  <si>
    <t>OPS_HR_HEADCOUNT_RPT</t>
  </si>
  <si>
    <t>OPS HR Headcount Report</t>
  </si>
  <si>
    <t>OPS_HR_I9_AUDIT</t>
  </si>
  <si>
    <t>Auditing Report for I9 Start Dates</t>
  </si>
  <si>
    <t>OPS_HR_REPORTSTO</t>
  </si>
  <si>
    <t xml:space="preserve">Reporting Structure Query - Organization Chart </t>
  </si>
  <si>
    <t>OPS_HR_RES_ASSURANCE</t>
  </si>
  <si>
    <t xml:space="preserve">Data for Resonable Assurance letters - This is to pgovide notice that a "school-year" or 10 month employee has assurance that they have a postion for the next school year and cannot file unemployment. </t>
  </si>
  <si>
    <t>OPS_HR_SUBNSSRS</t>
  </si>
  <si>
    <t xml:space="preserve">Substitute Teacher Information for State Reporting </t>
  </si>
  <si>
    <t>OPS_OPEN_REQUISITION_LOOKUP</t>
  </si>
  <si>
    <t>Open Job Requsition Qry - status on open reqs with Budget and within the fulfillment process</t>
  </si>
  <si>
    <t>OPS_TAC_STAFF_AD - active directory list used for user group in AD</t>
  </si>
  <si>
    <t>Used for sending TAC/Central Office Staff to Active Directory</t>
  </si>
  <si>
    <t>OPS_TRANSP_CURR_STAFF</t>
  </si>
  <si>
    <t>Weekly Transportation Staff Report (For transportation)</t>
  </si>
  <si>
    <t>OPS_VERIFICATION_EARN_TOTAL</t>
  </si>
  <si>
    <t xml:space="preserve">Used in employment wage verifications </t>
  </si>
  <si>
    <t>RL_DAILY_ACTIVITY_HIR_REH_XFR</t>
  </si>
  <si>
    <t xml:space="preserve">Daily Entry Activity Report for Job Data Hire/XFR - </t>
  </si>
  <si>
    <t>RL_HD_DAILY_ACTIVITY_TRMS2</t>
  </si>
  <si>
    <t>Daily Entry Activity Report for Job Data Term/Retirement</t>
  </si>
  <si>
    <t>tableau credible year-all staff</t>
  </si>
  <si>
    <t xml:space="preserve">tableau credible year-all staff - Alteryx system is used to capture ceditable year data. </t>
  </si>
  <si>
    <t>1TB_OPS_EMPL_ADDRESS</t>
  </si>
  <si>
    <t xml:space="preserve">EEAddress- used to get addresses for Student teachers </t>
  </si>
  <si>
    <t xml:space="preserve">Title 1 grant research - determines where people are paid from and how to move emps on / off the grant - Typically run on the 1st of the month </t>
  </si>
  <si>
    <t>CA_WORKCOMP_AUDIT_UPGRADE</t>
  </si>
  <si>
    <t xml:space="preserve">WC CODES AND SALARIES - Used to report annual salaries to the State of NE </t>
  </si>
  <si>
    <t>Daily Activity Query</t>
  </si>
  <si>
    <t xml:space="preserve">Run daily to get HR changes from yesterday - Terms, ROP changes any Job Data Changes </t>
  </si>
  <si>
    <t>DDP004 (job in PS)</t>
  </si>
  <si>
    <t xml:space="preserve">Create DD Advice Register in PS -  Monthyly on Demand  (manually) * must be part of ERP Solution These are run as payrolls are processed </t>
  </si>
  <si>
    <t>OPSPAYDISTRIBSVIEW</t>
  </si>
  <si>
    <t xml:space="preserve">payrol queries used in Grants Dept for research - E.g. an incorrect combo code (code thathas a budget string- used by emp to record their time sheet - records accounting in the background) is entered for an empolyee </t>
  </si>
  <si>
    <t xml:space="preserve">PAY004 (job in PS) * must be part of ERP Solution These are run as payrolls are processed </t>
  </si>
  <si>
    <t>Produce Check Register in PS</t>
  </si>
  <si>
    <t>PAYROLL_BY_GRANT_JD</t>
  </si>
  <si>
    <t>OPS PAY and DISTRIBUTIONS VIEW - includes accounting lines - helps with analytics - used to create a larger report  - Used regularly  many times / week - used for special research</t>
  </si>
  <si>
    <t xml:space="preserve">POSPAY (Job in PS) * must be part of ERP Solution These are run as payrolls are processed </t>
  </si>
  <si>
    <t>Positive Pay File</t>
  </si>
  <si>
    <t xml:space="preserve">PY_DIRDEP (job in PS)* must be part of ERP Solution These are run as payrolls are processed </t>
  </si>
  <si>
    <t>Create Direct Deposit File in PS</t>
  </si>
  <si>
    <t xml:space="preserve">PYDDAUSA (job in PS)* must be part of ERP Solution These are run as payrolls are processed </t>
  </si>
  <si>
    <t>Create PDF Advice Forms</t>
  </si>
  <si>
    <t xml:space="preserve">Safety National </t>
  </si>
  <si>
    <t xml:space="preserve">Insurance Providers - Custom report for the May 1 to april 30th fiscal year for the Underwriter (insurance) company - emailed - </t>
  </si>
  <si>
    <t>Payroll Process</t>
  </si>
  <si>
    <t>Multi Step Process Report 
Step: 1 - Manage Exceptions by group for appropriate group (ALLA,ALLB,ALLBW) and resolve any outstanding.                                                   SAVE on shared drive  -  - OPS_TL_Exception - is dependent upon TL_TIMEADMIN
Step: 2 - Run query - Audit STOP Page for unapproved time -  - OPS_STOP_NOTAPPROVED - is dependent upon Online activity
Step: 3 - Run query - Audit STOP Page for hours greater than 100 -  -  - is dependent upon OPS_STOP_HOURS_GREATER100
Step: 4 - Run query - Audit STOP Page for earn code and end date - to check earn code for both hours and earnings -  - OPS_STOP_GAIL_ERNCODE_ENDDATE - is dependent upon Online activity
Step: 5 - Run query - Audit STOP Page for SUB pay data entry     Monthly 15 Payroll                                                          OPS_STOP_SUB_SEQUENCE_2  OPS_STOP_SUL_MORE_1_HOUR   OPS_STOP_SUL_SUB_EARNINGS OPS_STOP_SUB_SUL_NOT_HSB  OPS_STOP_SUB_NOHRS OPS_STOP_SUB_NE_4_8_HOURS  OPS_STOP_SUB_MORE_8_HOURS -  - QUERY'S  - is dependent upon Online activity
Step: 6 - Run query - check for outstanding Off-cycle paysheets -  - OPS_OFFCYCLE_CALCOUTSTANDING - is dependent upon Online activity
Step: 7 - Verify that Pay Check Date is correct on Pay Calendar -  - OPS_PAY_CALENDAR_CHECK_DATE - is dependent upon Online activity
Step: 8 - Run query - Audit STOP Page for not processed  time -  - OPS_STOP_NOTPROCESSED - is dependent upon pay sheet creation
Step: 9 - Run query - OPS_PAY_RATES_MISMATCH (This will show employees with different hourly rates on job vs. payline)  - Used to identify employees with hourly rate on job different than hourly rate on payline. - OPS_PAY_RATES_MISMATCH - is dependent upon PSPLDTL1 
Step: 10 - Run query - OPS_PAY_RATES_MISMATCH (This will show employees with different hourly rates on job vs. payline)  - Should be 	,No Matching Values Found	,. Used to identify employees with hourly rate on job different than hourly rate on payline. Verify there are none at this time. - OPS_PAY_RATES_MISMATCH - is dependent upon OPSPI025  
Step: 11 - Run query - OPS_PARTIAL_PERIOD_OK_EQUAL_NO (partial period audit) - This step requires examination of each employee's payline. One at a time to make decisions and changes in order to prevent payroll mistakes. - OPS_PARTIAL_PERIOD_OK_EQUAL_NO - is dependent upon PSPLDTL1 
Step: 12 - Run query - OPS_PARTIAL_PERIOD_OTHER_PAY (partial period audit for comp rates not adding to base) - This step requires examination of each employee's payline. One at a time to make decisions and changes in order to prevent payroll mistakes. - OPS_PARTIAL_PERIOD_OTHER_PAY - is dependent upon PSPLDTL1 
Step: 13 - FOR MONTHLY 15TH PAYROLL Run query - OPS_UNPAID_HOURS_ON_PAYLINE  (This will show employees with unpaid hours on the payline to update pensionable hours) - Used to identify employees unpaid hours to update pensionable hours  - OPS_UNPAID_HOURS_ON_PAYLINE - is dependent upon PSPLDTL1 
Step: 14 - Run query - OPS_LEAVE_UNPAID_WITH_BENEFITS  ULB  (This will show employees who have the earning code ULB) Should not be getting paid - Used to identify employees who are on a unpaid leave, but still have insurance benefitrs  - OPS_LEAVE_UNPAID_WITH_BENEFITS  ULB - is dependent upon PSPLDTL1 
Step: 15 - Run query - OPS_AFTERCAL_ULB_GROSS_PAY (This will show employees on ULB and their gross pay) -  - OPS_AFTERCALC_ULB_GROSS_PAY - is dependent upon PSPLDTL1 
Step: 16 - Run query - OPS_AFTERCAL_REG_GROSS_PAY (This will show employees with REG on the payline) - Used to identify employees with REG on the payline - OPS_AFTERCALC_REG_GROSS_PAY - is dependent upon PSPLDTL1 
Step: 17 - Run query - OPS_AFTERCALC_NET_ZERO  (This will show employees with zero net pay) - Used to identify employees with zero net pay - OPS_AFTERCALC_ NET_PAY - is dependent upon PSPLDTL1 
Step: 18 - Run query - OPS_AFTERCAL_VAP_GROSS_PAY (This will show employees with vacation payout to check deductions) - Used to identify employees with Vacation payout to check that no deductions except GUW are taken - OPS_AFTERCALC_VAP_GROSS_PAY - is dependent upon PSPLDTL1 
Step: 19 - FOR BI-WEEKLY PAYROLL Run query - OPS_NEGATIVE_HOURS_NON_EXEMPT  (This will show employees with negative hours on the payline) - Used to identify employees with Negative hours  - OPS_NEGATIVE_HOURS_NON_EXEMPT - is dependent upon PSPLDTL1 
Step: 20 - FOR MONTHLY PAYROLL Run query - OPS_NEGATIVE_HOURS_ON_PAYLINE  (This will show employees with negative hours on the payline) - Used to identify employees with Negative hours  - OPS_NEGATIVE_HOURS_ON_PAYLINE - is dependent upon PSPLDTL1 
Step: 21 - Run query - OPS_DEDUCT_PENSION_PARTTIME (This will show parttime employees with pension deductions) - Used to identify full time employees with pension deductions - OPS_DEDUCT_PENSION_PARTTIME - is dependent upon PSPLDTL1 
Step: 22 - Run query - OPS_DEDUCT_PENSION_VAP (This will show employees with vacation payout to check deductions) - Used to identify employees with Vacation payout to check that no deductions except GUW are taken -  - is dependent upon OPS_AFTERCALC_VAP_GROSS_PAY
Step: 23 - Run query - OPS_ADDITIONL_FED_STATE  (This will show employees who have addition al Federal OR State taxes)                               ONLY for Summer School will click off add'l tax  - Use for NLL payment for paygroups SM3 and SM4 - OPS_ADDITIONAL_FED_STATE  - is dependent upon PSPLDTL1 
Step: 24 - Run query - Audit STOP Page for not processed  time -  - OPS_STOP_NOTPROCESSED - is dependent upon pay sheet creation
Step: 25 - For Bi-Weekly Run query to identify any check with a gross amount over 3500K -  - OPS_AFTERCALC_GROSS_OVER - is dependent upon PSPPYRUN
Step: 26 - For Monthly 15  Run query to identify any check with a gross amount over 10,000K -  - OPS_AFTERCALC_GROSS_OVER - is dependent upon 
Step: 27 - For Monthly 5  Run query to identify any check with a gross amount over 13,000 K -  - OPS_AFTERCALC_GROSS_OVER - is dependent upon 
Step: 28 - Run query - OPS_LEAVE_UNPAID_WITH_BENEFITS  ULB  (This will show employees who have the earning code ULB) Should not be getting paid - Used to identify employees who are on a unpaid leave, but still have insurance benefitrs  - OPS_LEAVE_UNPAID_WITH_BENEFITS  ULB - is dependent upon PSPLDTL1 
Step: 29 - Run query - OPS_AFTERCAL_ULB_GROSS_PAY (This will show employees on ULB and their gross pay) -  - OPS_AFTERCALC_ULB_GROSS_PAY - is dependent upon PSPLDTL1 
Step: 30 - Run query - OPS_AFTERCAL_REG_GROSS_PAY (This will show employees with REG on the payline) - Used to identify employees with REG on the payline - OPS_AFTERCALC_REG_GROSS_PAY - is dependent upon PSPLDTL1 
Step: 31 - Run query - OPS_AFTERCAL_VAP_GROSS_PAY (This will show employees with vacation payout to check deductions) - Used to identify employees with Vacation payout to check that no deductions except GUW are taken - OPS_AFTERCALC_VAP_GROSS_PAY - is dependent upon PSPLDTL1 
Step: 32 - Run query - OPS_AFTERCALC_NET_ZERO  (This will show employees with zero net pay) - Used to identify employees with zero net pay - OPS_AFTERCALC_ NET_PAY - is dependent upon PSPLDTL1 
Step: 33 - FOR BI-WEEKLY PAYROLL Run query - OPS_NEGATIVE_HOURS_NON_EXEMPT  (This will show employees with negative hours on the payline) - Used to identify employees with Negative hours  - OPS_NEGATIVE_HOURS_NON_EXEMPT - is dependent upon PSPLDTL1 
Step: 34 - FOR MONTHLY PAYROLL Run query - OPS_NEGATIVE_HOURS_ON_PAYLINE  (This will show employees with negative hours on the payline) - Used to identify employees with Negative hours  - OPS_NEGATIVE_HOURS_ON_PAYLINE - is dependent upon PSPLDTL1 
Step: 35 - Run query - OPS_DEDUCT_PENSION_PARTTIME (This will show parttime employees with pension deductions) - Used to identify full time employees with pension deductions - OPS_DEDUCT_PENSION_PARTTIME - is dependent upon PSPLDTL1 
Step: 36 - Run query - OPS_PAY_RATES_MISMATCH (This will show employees with different hourly rates on job vs. payline)  - Used to identify employees with hourly rate on job different than hourly rate on payline. - OPS_PAY_RATES_MISMATCH - is dependent upon PSPLDTL1 
Step: 37 - For Bi-Weekly Run query to identify any check with a gross amount over 3500K -  - OPS_AFTERCALC_GROSS_OVER - is dependent upon PSPPYRUN
Step: 38 - For Monthly 15  Run query to identify any check with a gross amount over 10,000K -  - OPS_AFTERCALC_GROSS_OVER - is dependent upon 
Step: 39 - For Monthly 5  Run query to identify any check with a gross amount over 13,000 K -  - OPS_AFTERCALC_GROSS_OVER - is dependent upon 
Step: 40 - Run query - OPS_AFTERCALC_NET_ZERO  (This will show employees with zero net pay) - Used to identify employees with zero net pay - OPS_AFTERCALC_ NET_PAY - is dependent upon PSPLDTL1 
Step: 41 - Query OPS_TL_INACTIVATION
Update TL Maintain Reporter Data - Inactivate Term EE's  - is dependent upon PSPCNFRM</t>
  </si>
  <si>
    <t xml:space="preserve">Unemployement Report </t>
  </si>
  <si>
    <t xml:space="preserve">Quarterly unemp repor by person - delivered to NE every Quarter - and then the 4 quarterly reports become the annual report - WORK_COMP_EE_DATA and CA_WORKCOMP_AUDIT_UPGRADE used to fill in any missing work comp codes.  Every emp is asngd a work comp code.    Manually Built to the State of NE format (via the NE Works website) - Quarterly - all quarters combined for the yearly  - THIS Must Match the annual Compensation Report </t>
  </si>
  <si>
    <t xml:space="preserve">USPAYCHK (job in PS)* must be part of ERP Solution These are run as payrolls are processed </t>
  </si>
  <si>
    <t>Print Pay Checks</t>
  </si>
  <si>
    <t>WORK_COMP_EE_DATA</t>
  </si>
  <si>
    <t xml:space="preserve">Work comp ee data - Used to report annual salaries to the State of NE </t>
  </si>
  <si>
    <t xml:space="preserve">Annual order report </t>
  </si>
  <si>
    <t xml:space="preserve">Shows a group of req's that are put in for the annaul order period of time. Would be needed for a bud for the annual order. </t>
  </si>
  <si>
    <t xml:space="preserve">Daily Query </t>
  </si>
  <si>
    <t>Daily Orders Query</t>
  </si>
  <si>
    <t xml:space="preserve">Historical Pruchase Order Detail </t>
  </si>
  <si>
    <t xml:space="preserve">Historical req Detail </t>
  </si>
  <si>
    <t>historical rec detail, meaning that it's a report we we key in the time frame parameters.
rec line that was entered between those times.
So it provides us with.
The requisition number each line, the item cost, quantity.
Who placed it And just all of the requisition detail.</t>
  </si>
  <si>
    <t xml:space="preserve">Item Files </t>
  </si>
  <si>
    <t xml:space="preserve">Purchased Items Report </t>
  </si>
  <si>
    <t xml:space="preserve">Metric report 1 </t>
  </si>
  <si>
    <t xml:space="preserve">Metric Report </t>
  </si>
  <si>
    <t>Metric report 2</t>
  </si>
  <si>
    <t>Metric report 3</t>
  </si>
  <si>
    <t>Metric report 4</t>
  </si>
  <si>
    <t>Metric report 5</t>
  </si>
  <si>
    <t>Metric report 6</t>
  </si>
  <si>
    <t>Metric report 7</t>
  </si>
  <si>
    <t xml:space="preserve">No Buyer (Checkpoint report) </t>
  </si>
  <si>
    <t>When requisitions get entered and they don't have all of the required data fields, if they don't have certain data fields, they don't go anywhere. They never hit a buyer's daily query.</t>
  </si>
  <si>
    <t xml:space="preserve">No Origin (Checkpoint report) </t>
  </si>
  <si>
    <t xml:space="preserve">NRNV Report </t>
  </si>
  <si>
    <t>Report of open orders with no receiving and no voucher</t>
  </si>
  <si>
    <t xml:space="preserve">Open and Pending Req's </t>
  </si>
  <si>
    <t xml:space="preserve">Time two different stopping points on the timeline. Need data to see what is coming down the pipeline </t>
  </si>
  <si>
    <t>POs not complete</t>
  </si>
  <si>
    <t>This is a list of uncompleted Purchase Orders</t>
  </si>
  <si>
    <t>Reports on vendors</t>
  </si>
  <si>
    <t xml:space="preserve">NO good one, they ususally use the whole rec or vendor instead </t>
  </si>
  <si>
    <t>OPS_ABS_NOT_ENROLLED_TL2</t>
  </si>
  <si>
    <t xml:space="preserve">Used to find employees in Absence but not enrolled in time &amp; labor  </t>
  </si>
  <si>
    <t xml:space="preserve">OPS_AUDIT_TL_SCHED </t>
  </si>
  <si>
    <t xml:space="preserve">Used to find employees in incorrect time &amp; labor schedule per job data  </t>
  </si>
  <si>
    <t>OPS_ECD_</t>
  </si>
  <si>
    <t xml:space="preserve">Used to audit ECD earliest change date (ECD is a point in the past that the system starts from for evaluateing rules against that employee)  Have many queries with same table structure, but differrent criteria </t>
  </si>
  <si>
    <t xml:space="preserve">OPS_PAYABLE_TIME </t>
  </si>
  <si>
    <t xml:space="preserve">Used to audit payable time  Have many queries with same table structure, but differrent criteria </t>
  </si>
  <si>
    <t xml:space="preserve">OPS_Reported_Elaosed_Audit </t>
  </si>
  <si>
    <t xml:space="preserve">used to audit elapsed time when entered and by what user ID  Have many queries with same table structure, but differrent criteria </t>
  </si>
  <si>
    <t xml:space="preserve">OPS_Reported_Punches_Audit </t>
  </si>
  <si>
    <t xml:space="preserve">used to audit punch time when entered and by what user ID.   Have many queries with same table structure, but differrent criteria </t>
  </si>
  <si>
    <t xml:space="preserve">OPS_TL_ACTIVE </t>
  </si>
  <si>
    <t xml:space="preserve">used to find employees active in Time &amp; Labor, but send to payroll not checked  </t>
  </si>
  <si>
    <t xml:space="preserve">OPS_TL_Paid_ON_WHAT_CHECK </t>
  </si>
  <si>
    <t xml:space="preserve">Provides details of punch time and absences paid on a non-exempt/punch type employee specific pay check  </t>
  </si>
  <si>
    <t xml:space="preserve">OPS_TLINACTIVE_JOBACTIVE </t>
  </si>
  <si>
    <t xml:space="preserve">Used to find employees active in job data but not enrolled/inactive in Time &amp; Labor  </t>
  </si>
  <si>
    <t xml:space="preserve"> 1OPS_STR_CAT_QTY_AVAIL</t>
  </si>
  <si>
    <t>Shows avialability of items in the Catalog</t>
  </si>
  <si>
    <t xml:space="preserve"> 1OPS_USAGE_PRINT_PUB</t>
  </si>
  <si>
    <t>Usage of P&amp;P (Print and Publication) items</t>
  </si>
  <si>
    <t>10__IN_ANO_0_QTY_DC</t>
  </si>
  <si>
    <t>annual order  Items with 0 on-hand quantity</t>
  </si>
  <si>
    <t>10P_IN_ANO_REQS_DC</t>
  </si>
  <si>
    <t xml:space="preserve">Daily annual order (ANO)? requistions </t>
  </si>
  <si>
    <t>10P_IN_D_EXPRESSED_ITEMSS</t>
  </si>
  <si>
    <t>Requistions Shipped with Express Information - Tracking report</t>
  </si>
  <si>
    <t>10P_IN_D_REQS_SHIPPED_BYDEPT</t>
  </si>
  <si>
    <t>Requisitions shipped by School, Dept, budget year</t>
  </si>
  <si>
    <t>10P_IN_ONL_0_QTY_DC</t>
  </si>
  <si>
    <t>Online items with Zero On-hand quantity</t>
  </si>
  <si>
    <t>10P_IN_POS_NOT_FULLY_RECVD</t>
  </si>
  <si>
    <t>Inventory Purchase Orders that have not been fully received</t>
  </si>
  <si>
    <t>10P_IN_R_CUR_VAL_INS7000</t>
  </si>
  <si>
    <t>Inventory value with Replenishment class</t>
  </si>
  <si>
    <t>10P_IN_R_QTY_RECVD_NOT_PO_QTY</t>
  </si>
  <si>
    <t>Received quantity not equal to Purchase order Quantity</t>
  </si>
  <si>
    <t>10P_IN_REPLENISHMENT_REQ_ID</t>
  </si>
  <si>
    <t xml:space="preserve">Items by replenishment request id </t>
  </si>
  <si>
    <t>10P_IN_STR_0_QTY_DC</t>
  </si>
  <si>
    <t>Send to receive items with 0 on-hand inventory</t>
  </si>
  <si>
    <t>10P_IN_STR_REQS_DC</t>
  </si>
  <si>
    <t xml:space="preserve">Daily requisitions - send to receive? </t>
  </si>
  <si>
    <t>10P_INV_ITEM_STATUS</t>
  </si>
  <si>
    <t>All Inventory Items with Status</t>
  </si>
  <si>
    <t>10P_INV_LOCATION_SHIP_TO</t>
  </si>
  <si>
    <t xml:space="preserve">Active Ship-To </t>
  </si>
  <si>
    <t>10P_INV_PO_NO_RECV_NO_VC</t>
  </si>
  <si>
    <t>Purchase orders with no receiving and no voucher</t>
  </si>
  <si>
    <t>10P_INV_REQ_APPVD_NOT_BC</t>
  </si>
  <si>
    <t xml:space="preserve">Requistions status no barcode? </t>
  </si>
  <si>
    <t>10P_PO_R_PO_CNT_BY_BUYER_BY_DT</t>
  </si>
  <si>
    <t>Purchase order Line count by Buyer and Date</t>
  </si>
  <si>
    <t>1OP_INV_ITEM_POS</t>
  </si>
  <si>
    <t>Lists all purchase orders for an inventory item</t>
  </si>
  <si>
    <t>1OP_INV_ITEMS_BY_VENDOR</t>
  </si>
  <si>
    <t>Inventory Items listed by Vendor</t>
  </si>
  <si>
    <t>1OPS_ANO_PO_RECV_STATUS</t>
  </si>
  <si>
    <t>All ANO annual order  Purchase Orders Received status</t>
  </si>
  <si>
    <t>1OPS_INV_ANO_REQ_ENTERED</t>
  </si>
  <si>
    <t>ALL ANO annual order  Requistions Entered</t>
  </si>
  <si>
    <t>1OPS_INV_ANO_REQ_NOT APPROVED</t>
  </si>
  <si>
    <t xml:space="preserve">ALL ANO annual order  Requistions Entered but not yet approved by the report date </t>
  </si>
  <si>
    <t>ANO_ITEMS_CONSOLIDATE</t>
  </si>
  <si>
    <t>0 quantity on hand items</t>
  </si>
  <si>
    <t>INV_QTY_ON_HAND_BY_ITEM</t>
  </si>
  <si>
    <t xml:space="preserve">Lists on hand inventory quantity by item </t>
  </si>
  <si>
    <t>ITEMS_STR_DAILY</t>
  </si>
  <si>
    <t>Lists items by Category</t>
  </si>
  <si>
    <t>REQS_APPVD_NOT_BC</t>
  </si>
  <si>
    <t>Requisition Status - approved not bc</t>
  </si>
  <si>
    <t>Internal Unpaid / Aging invoice report</t>
  </si>
  <si>
    <t xml:space="preserve">Details regarding internal invoices within nutrition services.  Depending on volume this could be scheduled more frequently. This is a good Dashboard candidate. </t>
  </si>
  <si>
    <t>Monthly Inventory Report</t>
  </si>
  <si>
    <t xml:space="preserve">A monthly PDF list of orderable products sent to managers, pulled from myops.org.  </t>
  </si>
  <si>
    <t>Monthly commodities report (aka Tim Moore report)</t>
  </si>
  <si>
    <t>A monthly report on commodity inventory, detailing beginning inventory, receipts, usage, and current amounts.  This goes to the State Dept of Ed</t>
  </si>
  <si>
    <t>Year-end report (aka Mike Kunkel report)</t>
  </si>
  <si>
    <t>An annual report, also known as the 'Mike Kunkel report', providing a commodity inventory reconciliation with values and explanations for discrepancies. Created in august sent out in sept at the End of the Fiscal Year</t>
  </si>
  <si>
    <t>Revenue and expense report (from accounting monthly)</t>
  </si>
  <si>
    <t xml:space="preserve">A monthly report received from accounting detailing revenue and expenses - this goes hand in hand with Lunch Counts, after the LC is reported this is crated and received from Accounting - NUTRITION would like direct access to this report. -This is used to reconcile the expense payments from the Board Payments (the AP approval of the Check runs from the Board) </t>
  </si>
  <si>
    <t>Usage report (annual for bid preparation)</t>
  </si>
  <si>
    <t xml:space="preserve">An annual report used for bid preparation, showing the usage of specific items like bread and milk.  This is created from invoice data - the data is broken down to a weekly basis and then extrapolated to a yearly amount per Vendor.  This is spend per line item number.  this is a forecasting tool. </t>
  </si>
  <si>
    <t>Buy American reports (domestic/non-domestic)</t>
  </si>
  <si>
    <r>
      <t xml:space="preserve">Reports on the purchase of domestic and non-domestic products - this is an invoice level - tracked to the  item level / dollar amount of the food that is american sourced.  Used for Schedule-B Information. The Reach of this report may substantially increase in the next year.  THis would be very nice for the new solution to read / interface with the vendors and gather this information programmatically.  THis is a very labor intensive report to create and will be very important in the near future. </t>
    </r>
    <r>
      <rPr>
        <b/>
        <sz val="10"/>
        <rFont val="Arial"/>
        <family val="2"/>
      </rPr>
      <t xml:space="preserve"> THIS IS A federally required report! </t>
    </r>
  </si>
  <si>
    <t>Uniform processor form (confirms receipt)</t>
  </si>
  <si>
    <t xml:space="preserve">A form used to confirm the receipt of uniforms by staff - yearly the current employees get a uniform and a uniform allowance (based off contract). This lists the employees got the uniform /allowance </t>
  </si>
  <si>
    <t>Cash flow report from school cafe (weekly to accounts receivable)</t>
  </si>
  <si>
    <t>A weekly report on cash flow from school cafes, sent to accounts receivable</t>
  </si>
  <si>
    <t>Daily banking report (daily to district)</t>
  </si>
  <si>
    <t xml:space="preserve">A daily report sent to the district regarding banking activities - reconcilliation report - used to support team in the event of an Audit.  This is created daily, from multiple sources primarily primero against US Bank Data. </t>
  </si>
  <si>
    <t>Head start student count (monthly to Head Start Council)</t>
  </si>
  <si>
    <t xml:space="preserve">A monthly report of student counts sent to the Head Start Council - this is done as a courtesy to HEAD START so that this may be reported to the Board monthly - Created from multiple excel sheets. </t>
  </si>
  <si>
    <t>Labor report (daily/weekly/monthly)</t>
  </si>
  <si>
    <t xml:space="preserve">A report on labor details, including hours and school information, used daily and uploaded weekly  - this is created  by the nutrition dept - this contains internal nutrition dept - much more detailed - contains all schools, positions, schedules, etc. - this isi created in MS Access and published as a PDF. </t>
  </si>
  <si>
    <t>HR report from PeopleSoft/TalentEd (weekly for verification)</t>
  </si>
  <si>
    <t>A weekly report  for verifying labor information - this is for all current employees.  This is sent to other departments such as Nutrition and Transportation</t>
  </si>
  <si>
    <t>LFS reports (monthly on local products)</t>
  </si>
  <si>
    <t xml:space="preserve">Monthly reports concerning local products - This is manually constructed now but would want to be automated for the future - this is a way to identify geographical location of vendor - local, USA Made, Global.   This is done for the State BOE - but currently this program is on Hiatus so this report is not generated presently. </t>
  </si>
  <si>
    <t>Board Report</t>
  </si>
  <si>
    <t>board report, vendor report, expense report (weekly to accounts payable) Weekly reports generated from the Access database invoicing system and sent to accounts payable. The expense report details individual items, the vendor report details school totals, and the board report is a summary by item code</t>
  </si>
  <si>
    <t>Vendor Report</t>
  </si>
  <si>
    <t xml:space="preserve">board report, vendor report, expense report (weekly to accounts payable) Weekly reports generated from the Access database invoicing system and sent to accounts payable. The expense report details individual items, the vendor report details school totals, and the board report is a summary by item code - this is created for each invoice for each of the 4 Vendors due to the massive volume.  Smaller Vendors are not done this way. </t>
  </si>
  <si>
    <t>Expenses Report</t>
  </si>
  <si>
    <t>Fresh Fruit and Vegatables Program (FFVP) Report</t>
  </si>
  <si>
    <t xml:space="preserve">This is a report on how the schools are purchasing fruits and vegatables for the students - tracks the spending of grant monies from the USDA (albeit outside the school nutrition program) - the schools will prepare data 2 times a week.  This data is sent to OPS nutrition which will submit the claim for reimbursement.   This is a federal grant. This is not all schools in the district (approximately 30) - this is to provide options to the students. </t>
  </si>
  <si>
    <t>Interfaces</t>
  </si>
  <si>
    <t>ID</t>
  </si>
  <si>
    <t>Interface 
Name</t>
  </si>
  <si>
    <t xml:space="preserve">Function </t>
  </si>
  <si>
    <t>Source</t>
  </si>
  <si>
    <t>Destination</t>
  </si>
  <si>
    <t>Description</t>
  </si>
  <si>
    <t>Effort (in MONTHS)</t>
  </si>
  <si>
    <t>RICE Score</t>
  </si>
  <si>
    <t>C1</t>
  </si>
  <si>
    <t xml:space="preserve">Data Warehouse Feed  </t>
  </si>
  <si>
    <t>Inside, this hits outside systems - this is NOT part of Peoplesoft- Outbound only.  If there a different Data platform this would be impacted   - Singularity - This has Identity Management Implications</t>
  </si>
  <si>
    <t>F01</t>
  </si>
  <si>
    <t>Interface for Purchasing thru Peoplesoft and vendor ordering site</t>
  </si>
  <si>
    <t>PUNCHOUT - BIODIRECTIONAL - F1 2 3 are using the same punchout but all are configured separately.    - CDW-G - Integration broker</t>
  </si>
  <si>
    <t>F02</t>
  </si>
  <si>
    <t>PUNCHOUT - BIODIRECTIONAL - F1 2 3 are using the same punchout but all are configured separately.   - Staples/Corp  - Integration broker Express</t>
  </si>
  <si>
    <t>F03</t>
  </si>
  <si>
    <t>PUNCHOUT - BIODIRECTIONAL - F1 2 3 are using the same punchout but all are configured separately.   - Gov Connect - Integration broker</t>
  </si>
  <si>
    <t>F04</t>
  </si>
  <si>
    <t>School Cash</t>
  </si>
  <si>
    <t>going live in April '25.  will be integrated to PeopleSoft and will share journals at the end of each day - this is for activity cards - ipad insurance.  SchoolCash is a cloud-based educational software solution designed to meet the unique financial needs of K-12 public schools. SchoolCash is the only solution available that fully integrates online payments, fee management, lunch, school-level accounting, and digital forms. The system was developed with the advice of industry leaders in preventing fraudulent activity, accounting, and educational policy and procedures. Our solution simplifies tasks, while providing transparency, accountability, internal controls and reporting capabilities district business officials require.  - some future considerations for p-card etc. - Daily at the end of the Day</t>
  </si>
  <si>
    <t>F05</t>
  </si>
  <si>
    <t xml:space="preserve">Bank </t>
  </si>
  <si>
    <t>FileShare</t>
  </si>
  <si>
    <t>Interface - 4 files - downloaded to server - process runs automatically - KYLE - this is a pain point for AP - File is pulled manually from the bank - then is manually compared to the Peoplesoft Data.</t>
  </si>
  <si>
    <t>F06</t>
  </si>
  <si>
    <t>Budget Module (Bolt-on)</t>
  </si>
  <si>
    <t xml:space="preserve">Filled positions on date ran_x001F_
 Financial Budget Load (HRMS to FIS bridge) filled positions as of a certain date and then CHristie R (in budgets) uploads to her budget module bolt-on.  - loads into Bridge - there is a manual step to format the file - This is the first step in creating the budget - this is a standalone module that is written in PeopleCODe and is used just for Budgeting </t>
  </si>
  <si>
    <t>F07</t>
  </si>
  <si>
    <t>State of Nebraska [Withholding] - Finance`Contractors</t>
  </si>
  <si>
    <t>State of NE</t>
  </si>
  <si>
    <t>State of Nebraska's System: Payment data for individuals (with Social Security numbers) is reported to the state of Nebraska's system. This involves preparing data in a PeopleSoft table and creating a file (potentially CSV) for manual upload.
Potential Integration for Withholdings: There is a discussion about the potential for future integration to automatically create payments to agencies like the Child Support Office or the IRS for withholdings, similar to the existing federal withholding process. This would involve configuring the system to calculate and generate checks to these external agencies.  - this is currently in design / dev go-rounds and discussions witht the State of NE</t>
  </si>
  <si>
    <t>F08</t>
  </si>
  <si>
    <t xml:space="preserve">unclaimed property </t>
  </si>
  <si>
    <t>This is a reporting of uncashed checks to the State of NE.  The report runs and may or may not id items for the report, in other words, the file is only sent if there is something to report  (this looks at everything that has not been cashed in 3 year - this does not cover pensions)</t>
  </si>
  <si>
    <t>F09</t>
  </si>
  <si>
    <t>State of Nebraska [Withholding] - HR Payroll</t>
  </si>
  <si>
    <t xml:space="preserve">State of Nebraska's System: Payment data for individuals (with Social Security numbers) is reported to the state of Nebraska's system. This involves preparing data in a PeopleSoft table and creating a file (potentially CSV) for manual upload.
Potential Integration for Withholdings: There is a discussion about the potential for future integration to automatically create payments to agencies like the Child Support Office or the IRS for withholdings, similar to the existing federal withholding process. This would involve configuring the system to calculate and generate checks to these external agencies.  </t>
  </si>
  <si>
    <t>F10</t>
  </si>
  <si>
    <t xml:space="preserve">Manual submission of the EMMA report </t>
  </si>
  <si>
    <t>PeopleSoft</t>
  </si>
  <si>
    <t>https://emma.msrb.org/</t>
  </si>
  <si>
    <t>An EMMA (Electronic Municipal Market Access) report for the MSRB (Municipal Securities Rulemaking Board) is a platform where municipal bond issuers and obligated persons file continuing disclosure documents and related information, accessible to the public and used to promote transparency in the municipal market. </t>
  </si>
  <si>
    <t>H01</t>
  </si>
  <si>
    <t xml:space="preserve">Need to be able to graph data - SQR in place presently (Outgoing to Peoplesoft from a File) </t>
  </si>
  <si>
    <t xml:space="preserve">SQR from Peoplesoft to Finalsight through ETL using a FlatFile </t>
  </si>
  <si>
    <t>H02</t>
  </si>
  <si>
    <t>File Transfer once per day 7 days a week.  Scheduling system for Teachers, Substitute Mgmt, etc.  Cloud System</t>
  </si>
  <si>
    <t>Peoplesoft`</t>
  </si>
  <si>
    <t>Generated from Peoplesoft Scheduler to bridge location - WINSCP is used to Manually SFTP this file to the Vendor System - get a file and pull in.  Process is run by someone (Kari/Dawn), pick up file, transfer to Payroll - Outbound from HR UniDirectional - WinSCP through POWERSHELL  - Frontline/Absence Management   get a file and pull in.  Process is run by someone (Kari/Dawn), pick up file, transfer to Payroll - Outbound from HR UniDirectional - WinSCP through POWERSHELL File Transfer once per day 7 days a week.  Scheduling system for Teachers, Substitute Mgmt, etc.  Cloud System</t>
  </si>
  <si>
    <t>H03</t>
  </si>
  <si>
    <t>Sync data file transfer, Employee onboarding, recruit and hire, employee Mgmt, Cloud system</t>
  </si>
  <si>
    <t xml:space="preserve">These are in the scheduler but they are manually triggered.   that will pick up the file from a location  Martin Hutfless, Appraisals handled here-  HR Job runs creates a file which is picked up by WinSCP and transfered to the TalentEd Web Application.  Job Sheduled initiated via PowerShell   - Talent Ed has an exe on the OPS (SYNC9.EXE) server - this will take files from PeopleSoft and sends to Talent-ID  </t>
  </si>
  <si>
    <t>H04</t>
  </si>
  <si>
    <t xml:space="preserve">Financial Data for Employees to Equifax </t>
  </si>
  <si>
    <t>Generated from Peoplesoft Scheduler to bridge location - outbound from HR to Equifax - app engine that generates a file (List of Staff) 1/ week   - Equifax - This can be timesensitive as it can impact Employee Finances Compensation - Very Large List of Data and Personal Information - outbound from HR to Equifax - app engine that generates a file (List of Staff) 1/ week  - WINSCP to SFTP vendor site</t>
  </si>
  <si>
    <t>H05</t>
  </si>
  <si>
    <t>Incident reporting system for Schools</t>
  </si>
  <si>
    <t>Shauna - now called CaseIQ - any incidentst that happen in the schools for reporting - HR Outbound - everyone is in the system   - I-SITE (now CaseIQ) Generated from Peoplesoft Scheduler to bridge location - ALL employees are sent over  -  The IMPACT SCORE of this Integration needs to be determined by the Owners (HR) - File is CSV format - WINSCP to SFTP vendor site</t>
  </si>
  <si>
    <t>H06</t>
  </si>
  <si>
    <t>Tableau Reports to the State of Nebrasaka.  State Reporting</t>
  </si>
  <si>
    <t>Data extracts, custom sql outside of the system.  Some custom screens where data is loaded.  Come connections.  There are 3 complex process - NSSRS (SQR) , State ID (CUSTOM STORED PROC), Special education financial report (Custom stored Proc) - Adjunct process with InfiniteCampus  Generated thru MSSQL from Peoplesoft tables - There are potentially other reports that are sent to the State of Nebraska - MSSQL Agent Jobs</t>
  </si>
  <si>
    <t>H07</t>
  </si>
  <si>
    <t xml:space="preserve">Warehouse Distribution, inventory. Separate system that is highly customized.  Interfaces with ODBC (separate system on Premise Internal) Biodirectional </t>
  </si>
  <si>
    <t>Direct connect to Peoplesoft - ODBC / Integration Broker Warehouse Distribution, inventory. Separate system that is highly customized.  Interfaces with ODBC (separate system on Premise Internal) Biodirectional Never been updated.  New system will need to integrate requiring HighJump work to bring it up to level may replace, Wakefield call - not upgraded since 2018 - many versions behind current - HighJump</t>
  </si>
  <si>
    <t>H08</t>
  </si>
  <si>
    <t>File transfers of database samples. May or may not continue after imp.</t>
  </si>
  <si>
    <t>MSSQL Databases - this is external now - data transfer is still inprogress - this is done manually presently - future solution needs to be able to send data to this   - NPERS-  this is external now - data transfer is still inprogress - this is done manually presently - future solution needs to be able to send data to this - WINSCP to SFTP vendor site</t>
  </si>
  <si>
    <t>H09</t>
  </si>
  <si>
    <t>New Purchasing Items to setup in the Warehouse system</t>
  </si>
  <si>
    <t>HighJump</t>
  </si>
  <si>
    <t xml:space="preserve"> An Excel file uploaded to "Teams" to notify the warehouse manager of items being set up in PeopleSoft. And the form would have the description, the description and what the new item number is so that Kwan can see what he needs to approve.  </t>
  </si>
  <si>
    <t>H10</t>
  </si>
  <si>
    <t>Verification of Active Certifications</t>
  </si>
  <si>
    <t>Teach Portal (NDE)</t>
  </si>
  <si>
    <t>TalentEd/PeopleSoft</t>
  </si>
  <si>
    <t xml:space="preserve">OPS verifies active certifications through the NDE Teach portal . HR manually enters certification details found in the Teach Portal into TalentEd, which is then loaded into PeopleSoft .   THERE IS A SINGLE LOAD FILE (DOWNLOADED FROM TALENT ED - APPENGINE LOADS THIS FROM THE BRIDGE(THE FILE IS MANUAL PLACED ON THE BRIDGE) </t>
  </si>
  <si>
    <t>H11</t>
  </si>
  <si>
    <t>Verification of Employment/Income</t>
  </si>
  <si>
    <t>The Work Number</t>
  </si>
  <si>
    <t xml:space="preserve">A nightly automated file with employee data (hire date, salary, employment duration) is sent from PeopleSoft to The Work Number for employment verification. DHHS &amp; Work Comp requests are handled by HRIS using PeopleSoft and Equifax .  </t>
  </si>
  <si>
    <t>H12</t>
  </si>
  <si>
    <t>ACA 1095/1094 Delivery Third Party Administrator</t>
  </si>
  <si>
    <t>ACA Track</t>
  </si>
  <si>
    <r>
      <t xml:space="preserve">A </t>
    </r>
    <r>
      <rPr>
        <b/>
        <sz val="11"/>
        <color theme="1"/>
        <rFont val="Aptos Narrow"/>
        <family val="2"/>
        <scheme val="minor"/>
      </rPr>
      <t>weekly custom COBRA file is generated from PeopleSoft</t>
    </r>
    <r>
      <rPr>
        <sz val="10"/>
        <rFont val="Arial"/>
        <family val="2"/>
      </rPr>
      <t xml:space="preserve"> and sent to ACA Track, a third-party vendor . This process is manual, with uploads to SharePoint. But is moving to an automated process. </t>
    </r>
  </si>
  <si>
    <t>H13</t>
  </si>
  <si>
    <t>Reporting for Absences (Principals)</t>
  </si>
  <si>
    <t>Tableau</t>
  </si>
  <si>
    <r>
      <t>Tableau pulls absence data daily from PeopleSoft</t>
    </r>
    <r>
      <rPr>
        <sz val="10"/>
        <rFont val="Arial"/>
        <family val="2"/>
      </rPr>
      <t xml:space="preserve"> to provide real-time reporting and dashboards for supervisors.</t>
    </r>
  </si>
  <si>
    <t>H14</t>
  </si>
  <si>
    <t>Workflow for Grant-Related Requisition Approvals</t>
  </si>
  <si>
    <t>Excites</t>
  </si>
  <si>
    <t xml:space="preserve">PeopleSoft </t>
  </si>
  <si>
    <r>
      <t xml:space="preserve">Excites is currently used for handling approval workflows for grant-related requisitions. There is a lack of system integration between PeopleSoft and Excites workflow management, resulting in </t>
    </r>
    <r>
      <rPr>
        <b/>
        <sz val="11"/>
        <color theme="1"/>
        <rFont val="Aptos Narrow"/>
        <family val="2"/>
        <scheme val="minor"/>
      </rPr>
      <t>duplicate data entry and manual transfer of grant information</t>
    </r>
    <r>
      <rPr>
        <sz val="10"/>
        <rFont val="Arial"/>
        <family val="2"/>
      </rPr>
      <t xml:space="preserve">. </t>
    </r>
  </si>
  <si>
    <t xml:space="preserve"> Conversions</t>
  </si>
  <si>
    <t>Conversion Name</t>
  </si>
  <si>
    <t>Effort</t>
  </si>
  <si>
    <t>Conversions for NSSRS</t>
  </si>
  <si>
    <t>Special Education</t>
  </si>
  <si>
    <t>ADP Transfers</t>
  </si>
  <si>
    <t>ADP</t>
  </si>
  <si>
    <t>ADP Payroll transfers</t>
  </si>
  <si>
    <t>1099 Online Transfers</t>
  </si>
  <si>
    <t>1099 Transfers</t>
  </si>
  <si>
    <t xml:space="preserve">Open Book </t>
  </si>
  <si>
    <t>Tablea</t>
  </si>
  <si>
    <t>peoplesoft extract (Kristi - Proposed and Adopted budget) - push to Dashboard - this is manual Integration  twice a year executed - MRICE - MUST, R=50, I=1, C=100, E=2 weeks</t>
  </si>
  <si>
    <t>special education final financials</t>
  </si>
  <si>
    <t>Name</t>
  </si>
  <si>
    <t>Fringe Benefit Calculator</t>
  </si>
  <si>
    <t>Calculates fringe benefits for Employees</t>
  </si>
  <si>
    <t>Fringe Benefit Calculator used to calculate and apply fringe benefits (such as healthcare, Social Security, and Medicare) to all salary accounts as part of the budgeting process. What benefit percentage is applied is determined by the account number (i.e. full-time or part-time position)</t>
  </si>
  <si>
    <t>Custom App Engines (Annual Rollover)</t>
  </si>
  <si>
    <t>Automates the Annual Rollover process, updating employee Job Data rows</t>
  </si>
  <si>
    <t>Executes the annual rollover for all active staff members, updating their job data according to newly negotiated contracts</t>
  </si>
  <si>
    <t xml:space="preserve"> Creditable Year / Alteryx</t>
  </si>
  <si>
    <t>Many Creditable Year Calculations</t>
  </si>
  <si>
    <t xml:space="preserve">Alteryx is a custom written system for the calculation of Creditible Year - there are also other related Componenets that are used in this calculation.  Alteryx should be replaced the target component system - The STATE should be calculating this actually and The New ERP should be capable of either calculating Creditable Year and / or pull the data from the State and any other functions that Alteryx performs. - Other Notes CY is not connected to Pension and is used for Step Progression.    Martins preference is to remove CY from Alteryx and replace it with what ever the new ERP solution offers </t>
  </si>
  <si>
    <t>OPS Compensation Data Calculator</t>
  </si>
  <si>
    <t>Calculates annual compensation for 10-month employees paid over 12 months based on a daily rate</t>
  </si>
  <si>
    <t>A custom-built solution in PeopleSoft that determines and updates employee compensation, especially for salaried employees with non-standard work year schedules</t>
  </si>
  <si>
    <t>Customized Paystub View - Pay Advice</t>
  </si>
  <si>
    <t>Provides a tailored display of paycheck data for employees within Employee Self Service</t>
  </si>
  <si>
    <t>A modified interface within ESS to present payroll information in a user-friendly format</t>
  </si>
  <si>
    <t>Customized Budget Development Component (Bolt-On)</t>
  </si>
  <si>
    <t>Used for minimal manual entry of permanent budget adjustments and for uploading multiple adjustments.</t>
  </si>
  <si>
    <t>A bolt-on to the core budget system used to handle specific types of budget adjustments.</t>
  </si>
  <si>
    <t>Custom STOP page in PeopleSoft (substitute pay)</t>
  </si>
  <si>
    <t>Imports data from Frontline Absence Management specifically for processing substitute pay</t>
  </si>
  <si>
    <t>A tailored page within PeopleSoft designed to receive and process substitute teacher hours tracked in Frontline.</t>
  </si>
  <si>
    <t xml:space="preserve"> Excel to CI for Additional Pay</t>
  </si>
  <si>
    <t>Loads data to additional pay screens</t>
  </si>
  <si>
    <t>Payroll employs PeopleSoft's Component Interface functionality through Excel to facilitate bulk loading of additional pay data.</t>
  </si>
  <si>
    <t>OPS Licenses and Certificates</t>
  </si>
  <si>
    <t>Feeds the Talent ED Integration</t>
  </si>
  <si>
    <t>Data Load for State NE - this is a manually run app engine that imports a file from Talent-ED - This overlaps with a documented interface for TalentED</t>
  </si>
  <si>
    <t>OPS NE Personnel Report</t>
  </si>
  <si>
    <t>Data load for State of NE</t>
  </si>
  <si>
    <t>This is a manually maintained table that is used to generate an NSSRS file</t>
  </si>
  <si>
    <t xml:space="preserve">OPS Tenure </t>
  </si>
  <si>
    <t>Internal use for Tenure status</t>
  </si>
  <si>
    <t xml:space="preserve">App Engine Data load for Internal Use to look at teachers and determines if they have reached tenures </t>
  </si>
  <si>
    <t>OPS Educare Data</t>
  </si>
  <si>
    <t xml:space="preserve">OPS NSSRS Exception Data </t>
  </si>
  <si>
    <t xml:space="preserve">This is a manually maintained table that is used to generate an NSSRS file </t>
  </si>
  <si>
    <t xml:space="preserve">OPENBOOK </t>
  </si>
  <si>
    <t>PeopleSoft Extract</t>
  </si>
  <si>
    <t>OPenBOok - peoplesoft extract (Kristi - Proposed and Adopted budget [ normally these budgets are identical]) - push to Tableaua Dashboard - this is manual Integration  twice a year executed - MRICE - MUST, R=50, I=1, C=100, E=2 weeks
the dashboard is embedded and there is a very manual www.ops openbook. https://www.ops.org/budget - this data is manually entered</t>
  </si>
  <si>
    <t>Staff Leave</t>
  </si>
  <si>
    <t>allows the leaders to analyze staff leave patterns and prepare / plan / anticipate upcoming leaves |</t>
  </si>
  <si>
    <t xml:space="preserve">
Staff Leave  allows the leaders to analyze staff leave patterns and prepare / plan / anticipate upcoming leaves | This is leave and absence requests (principals and Department Heads) it calculates consecutive leave (3 day leave) - Currently is a Dashboard in Tableau - Process - stored Proc creates a fact table export trough Batch Process that is read by Tableau - this is separate from Peoplesoft and uses SSRS.  this is analysis an planning. this could be Enhancement, Interface or Conversion   </t>
  </si>
  <si>
    <t>Exicites</t>
  </si>
  <si>
    <t>Ticketing System</t>
  </si>
  <si>
    <t xml:space="preserve">Excites is currently used for handling approval workflows for grant-related requisitions. There is a lack of system integration between PeopleSoft and Excites workflow management, resulting in duplicate data entry and manual transfer of grant information. </t>
  </si>
  <si>
    <t>Security Request System</t>
  </si>
  <si>
    <t>Capture Security Requests</t>
  </si>
  <si>
    <t>this is, like the Ticketing system, an extension of Peoplesoft</t>
  </si>
  <si>
    <t>NSSRS Custom Screens / SQR</t>
  </si>
  <si>
    <t xml:space="preserve">NSSRS Custom Screens Personnel Page Nebraska, State IDs </t>
  </si>
  <si>
    <t>NSSRS Custom Screens</t>
  </si>
  <si>
    <t>Staff ID Custom Stored Procedure</t>
  </si>
  <si>
    <t>Custom Stored Proc for reporting on Staff IDs to the state of Nebraska</t>
  </si>
  <si>
    <t xml:space="preserve">Special education Final Financial Report Stored Procedure  </t>
  </si>
  <si>
    <t>Create export for Special Education Final Financial report</t>
  </si>
  <si>
    <t>WorkFlow 
Name</t>
  </si>
  <si>
    <t>AM1</t>
  </si>
  <si>
    <t>Accrual Verification Workflow</t>
  </si>
  <si>
    <t xml:space="preserve">Accounts Payable </t>
  </si>
  <si>
    <t xml:space="preserve"> Collaboration between Asset Management and Accounts Payable: This is a collaborative workflow to ensure the accuracy and completeness of accrualsTimothy generates his asset-related accrual information.
◦
He shares this information with Tammy's group (Accounts Payable).
◦
They compare their respective accruals, particularly for items that might affect assets (e.g., asset purchases).
◦
They work together to identify and correct any discrepancies or missed accruals before finalizing reports for the auditors.</t>
  </si>
  <si>
    <t>WH1</t>
  </si>
  <si>
    <t>New Purchaseable Item Workflow</t>
  </si>
  <si>
    <t>Korber / Highjump</t>
  </si>
  <si>
    <t xml:space="preserve">See INTERFACES
 An Excel file uploaded to "Teams" to notify the warehouse manager of items being set up in PeopleSoft. And the form would have the description, the description and what the new item number is so that Warehouse can see what needs approval.  </t>
  </si>
  <si>
    <t>RICEW Statistics and Tracking</t>
  </si>
  <si>
    <t>Fund 32_37 Claims - Claims report for the Board of Education - summay of payments through AP (32_37 is a BoE report - Bond Funds) - Created concurrent with BoE meetings to support those dussions.  Desc, Supplier Name, Amount - 3 different sort orders  - Published to the GENERAL PUBLIC.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</si>
</sst>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b/>
      <sz val="14"/>
      <color theme="0"/>
      <name val="Aptos Narrow"/>
      <family val="2"/>
      <scheme val="minor"/>
    </font>
    <font>
      <b/>
      <sz val="14"/>
      <color theme="1"/>
      <name val="Aptos Narrow"/>
      <family val="2"/>
      <scheme val="minor"/>
    </font>
    <font>
      <b/>
      <sz val="14"/>
      <name val="Arial"/>
      <family val="2"/>
    </font>
    <font>
      <b/>
      <sz val="22"/>
      <color theme="0"/>
      <name val="Aptos Narrow"/>
      <family val="2"/>
      <scheme val="minor"/>
    </font>
    <font>
      <sz val="10"/>
      <name val="Arial"/>
      <family val="2"/>
    </font>
    <font>
      <i/>
      <sz val="11"/>
      <color theme="1"/>
      <name val="Aptos Narrow"/>
      <family val="2"/>
      <scheme val="minor"/>
    </font>
    <font>
      <b/>
      <i/>
      <sz val="11"/>
      <color rgb="FF000000"/>
      <name val="Aptos Narrow"/>
      <family val="2"/>
      <scheme val="minor"/>
    </font>
    <font>
      <sz val="11"/>
      <color rgb="FF000000"/>
      <name val="Aptos Narrow"/>
      <family val="2"/>
      <scheme val="minor"/>
    </font>
    <font>
      <sz val="11"/>
      <color theme="1"/>
      <name val="Aptos"/>
      <family val="2"/>
      <charset val="1"/>
    </font>
    <font>
      <sz val="12"/>
      <color theme="1"/>
      <name val="Calibri"/>
      <family val="2"/>
    </font>
    <font>
      <b/>
      <sz val="10"/>
      <name val="Arial"/>
      <family val="2"/>
    </font>
    <font>
      <sz val="24"/>
      <color theme="0"/>
      <name val="Aptos Narrow"/>
      <family val="2"/>
      <scheme val="minor"/>
    </font>
  </fonts>
  <fills count="16">
    <fill>
      <patternFill patternType="none"/>
    </fill>
    <fill>
      <patternFill patternType="gray125"/>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4"/>
        <bgColor indexed="64"/>
      </patternFill>
    </fill>
    <fill>
      <patternFill patternType="solid">
        <fgColor theme="3"/>
        <bgColor indexed="64"/>
      </patternFill>
    </fill>
    <fill>
      <patternFill patternType="solid">
        <fgColor theme="3" tint="0.39997558519241921"/>
        <bgColor indexed="64"/>
      </patternFill>
    </fill>
    <fill>
      <patternFill patternType="solid">
        <fgColor theme="3" tint="0.89999084444715716"/>
        <bgColor indexed="64"/>
      </patternFill>
    </fill>
    <fill>
      <patternFill patternType="solid">
        <fgColor theme="3" tint="0.89999084444715716"/>
        <bgColor rgb="FF000000"/>
      </patternFill>
    </fill>
    <fill>
      <patternFill patternType="solid">
        <fgColor theme="2" tint="-9.9978637043366805E-2"/>
        <bgColor indexed="64"/>
      </patternFill>
    </fill>
  </fills>
  <borders count="12">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diagonal/>
    </border>
    <border>
      <left/>
      <right/>
      <top/>
      <bottom style="medium">
        <color indexed="64"/>
      </bottom>
      <diagonal/>
    </border>
    <border>
      <left style="thin">
        <color theme="8" tint="-0.249977111117893"/>
      </left>
      <right/>
      <top style="thin">
        <color theme="8" tint="-0.249977111117893"/>
      </top>
      <bottom style="thin">
        <color theme="8" tint="-0.249977111117893"/>
      </bottom>
      <diagonal/>
    </border>
    <border>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style="thin">
        <color theme="8" tint="-0.249977111117893"/>
      </left>
      <right style="thin">
        <color theme="8" tint="-0.249977111117893"/>
      </right>
      <top style="thin">
        <color theme="8" tint="-0.249977111117893"/>
      </top>
      <bottom style="thin">
        <color theme="8" tint="-0.249977111117893"/>
      </bottom>
      <diagonal/>
    </border>
  </borders>
  <cellStyleXfs count="10">
    <xf numFmtId="0" fontId="0" fillId="0" borderId="0"/>
    <xf numFmtId="9" fontId="1" fillId="0" borderId="0" applyFont="0" applyFill="0" applyBorder="0" applyAlignment="0" applyProtection="0"/>
    <xf numFmtId="0" fontId="2" fillId="2" borderId="1" applyNumberFormat="0" applyAlignment="0" applyProtection="0"/>
    <xf numFmtId="0" fontId="4"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4" fillId="7" borderId="0" applyNumberFormat="0" applyBorder="0" applyAlignment="0" applyProtection="0"/>
    <xf numFmtId="0" fontId="1" fillId="8" borderId="0" applyNumberFormat="0" applyBorder="0" applyAlignment="0" applyProtection="0"/>
    <xf numFmtId="0" fontId="4" fillId="9" borderId="0" applyNumberFormat="0" applyBorder="0" applyAlignment="0" applyProtection="0"/>
  </cellStyleXfs>
  <cellXfs count="87">
    <xf numFmtId="0" fontId="0" fillId="0" borderId="0" xfId="0"/>
    <xf numFmtId="0" fontId="5" fillId="3" borderId="2" xfId="3" applyFont="1" applyBorder="1" applyAlignment="1">
      <alignment horizontal="center"/>
    </xf>
    <xf numFmtId="0" fontId="5" fillId="3" borderId="5" xfId="3" applyFont="1" applyBorder="1" applyAlignment="1">
      <alignment horizontal="center"/>
    </xf>
    <xf numFmtId="0" fontId="6" fillId="6" borderId="5" xfId="6" applyFont="1" applyBorder="1"/>
    <xf numFmtId="0" fontId="6" fillId="4" borderId="5" xfId="4" applyFont="1" applyBorder="1"/>
    <xf numFmtId="9" fontId="6" fillId="4" borderId="5" xfId="4" applyNumberFormat="1" applyFont="1" applyBorder="1"/>
    <xf numFmtId="0" fontId="5" fillId="2" borderId="1" xfId="2" applyFont="1"/>
    <xf numFmtId="0" fontId="5" fillId="3" borderId="5" xfId="3" applyFont="1" applyBorder="1" applyAlignment="1">
      <alignment horizontal="left"/>
    </xf>
    <xf numFmtId="1" fontId="6" fillId="4" borderId="5" xfId="4" applyNumberFormat="1" applyFont="1" applyBorder="1"/>
    <xf numFmtId="0" fontId="7" fillId="0" borderId="0" xfId="0" applyFont="1"/>
    <xf numFmtId="0" fontId="5" fillId="0" borderId="0" xfId="3" applyFont="1" applyFill="1"/>
    <xf numFmtId="0" fontId="6" fillId="0" borderId="0" xfId="4" applyFont="1" applyFill="1"/>
    <xf numFmtId="0" fontId="4" fillId="3" borderId="0" xfId="3"/>
    <xf numFmtId="0" fontId="4" fillId="10" borderId="0" xfId="3" applyFill="1"/>
    <xf numFmtId="0" fontId="1" fillId="10" borderId="0" xfId="8" applyFill="1"/>
    <xf numFmtId="0" fontId="1" fillId="4" borderId="0" xfId="4" quotePrefix="1"/>
    <xf numFmtId="0" fontId="1" fillId="4" borderId="0" xfId="4"/>
    <xf numFmtId="0" fontId="4" fillId="3" borderId="7" xfId="3" applyBorder="1"/>
    <xf numFmtId="0" fontId="1" fillId="4" borderId="7" xfId="4" quotePrefix="1" applyBorder="1"/>
    <xf numFmtId="0" fontId="1" fillId="4" borderId="7" xfId="4" applyBorder="1"/>
    <xf numFmtId="0" fontId="2" fillId="12" borderId="11" xfId="0" applyFont="1" applyFill="1" applyBorder="1" applyAlignment="1">
      <alignment horizontal="center" vertical="center"/>
    </xf>
    <xf numFmtId="0" fontId="2" fillId="12" borderId="11" xfId="0" applyFont="1" applyFill="1" applyBorder="1"/>
    <xf numFmtId="0" fontId="2" fillId="12" borderId="11" xfId="0" applyFont="1" applyFill="1" applyBorder="1" applyAlignment="1">
      <alignment wrapText="1"/>
    </xf>
    <xf numFmtId="0" fontId="3" fillId="0" borderId="0" xfId="0" applyFont="1"/>
    <xf numFmtId="0" fontId="0" fillId="13" borderId="11" xfId="0" applyFill="1" applyBorder="1" applyAlignment="1">
      <alignment horizontal="center" vertical="center"/>
    </xf>
    <xf numFmtId="0" fontId="0" fillId="13" borderId="11" xfId="0" applyFill="1" applyBorder="1" applyAlignment="1">
      <alignment vertical="center"/>
    </xf>
    <xf numFmtId="0" fontId="0" fillId="13" borderId="11" xfId="0" applyFill="1" applyBorder="1" applyAlignment="1">
      <alignment vertical="center" wrapText="1"/>
    </xf>
    <xf numFmtId="0" fontId="3" fillId="5" borderId="11" xfId="5" applyFont="1" applyBorder="1" applyAlignment="1">
      <alignment horizontal="center" vertical="center"/>
    </xf>
    <xf numFmtId="9" fontId="0" fillId="13" borderId="11" xfId="1" applyFont="1" applyFill="1" applyBorder="1" applyAlignment="1">
      <alignment vertical="center"/>
    </xf>
    <xf numFmtId="0" fontId="3" fillId="5" borderId="11" xfId="5" applyFont="1" applyBorder="1" applyAlignment="1">
      <alignment vertical="center"/>
    </xf>
    <xf numFmtId="0" fontId="0" fillId="0" borderId="0" xfId="0" applyAlignment="1">
      <alignment vertical="center"/>
    </xf>
    <xf numFmtId="0" fontId="9" fillId="14" borderId="11" xfId="0" applyFont="1" applyFill="1" applyBorder="1" applyAlignment="1">
      <alignment vertical="center" wrapText="1"/>
    </xf>
    <xf numFmtId="2" fontId="0" fillId="13" borderId="11" xfId="0" applyNumberFormat="1" applyFill="1" applyBorder="1" applyAlignment="1">
      <alignment vertical="center"/>
    </xf>
    <xf numFmtId="0" fontId="9" fillId="13" borderId="11" xfId="0" applyFont="1" applyFill="1" applyBorder="1" applyAlignment="1">
      <alignment vertical="center" wrapText="1"/>
    </xf>
    <xf numFmtId="0" fontId="13" fillId="13" borderId="11" xfId="0" applyFont="1" applyFill="1" applyBorder="1" applyAlignment="1">
      <alignment vertical="center"/>
    </xf>
    <xf numFmtId="0" fontId="0" fillId="0" borderId="0" xfId="0" applyAlignment="1">
      <alignment vertical="center" wrapText="1"/>
    </xf>
    <xf numFmtId="9" fontId="0" fillId="0" borderId="0" xfId="1" applyFont="1" applyFill="1" applyBorder="1" applyAlignment="1">
      <alignment vertical="center"/>
    </xf>
    <xf numFmtId="0" fontId="2" fillId="0" borderId="0" xfId="0" applyFont="1"/>
    <xf numFmtId="0" fontId="0" fillId="13" borderId="11" xfId="0" applyFill="1" applyBorder="1" applyAlignment="1">
      <alignment horizontal="left" vertical="center"/>
    </xf>
    <xf numFmtId="0" fontId="0" fillId="13" borderId="11" xfId="0" applyFill="1" applyBorder="1" applyAlignment="1">
      <alignment horizontal="center" vertical="center" wrapText="1"/>
    </xf>
    <xf numFmtId="0" fontId="9" fillId="13" borderId="11" xfId="0" applyFont="1" applyFill="1" applyBorder="1" applyAlignment="1">
      <alignment vertical="center"/>
    </xf>
    <xf numFmtId="0" fontId="9" fillId="13" borderId="11" xfId="0" applyFont="1" applyFill="1" applyBorder="1" applyAlignment="1">
      <alignment horizontal="center" vertical="center"/>
    </xf>
    <xf numFmtId="0" fontId="0" fillId="0" borderId="11" xfId="0" applyBorder="1" applyAlignment="1">
      <alignment horizontal="center" vertical="center"/>
    </xf>
    <xf numFmtId="0" fontId="0" fillId="0" borderId="11" xfId="0" applyBorder="1"/>
    <xf numFmtId="0" fontId="0" fillId="0" borderId="11" xfId="0" applyBorder="1" applyAlignment="1">
      <alignment wrapText="1"/>
    </xf>
    <xf numFmtId="0" fontId="0" fillId="0" borderId="0" xfId="0" applyAlignment="1">
      <alignment horizontal="center" vertical="center"/>
    </xf>
    <xf numFmtId="0" fontId="0" fillId="0" borderId="0" xfId="0" applyAlignment="1">
      <alignment wrapText="1"/>
    </xf>
    <xf numFmtId="9" fontId="9" fillId="13" borderId="11" xfId="1" applyFont="1" applyFill="1" applyBorder="1" applyAlignment="1">
      <alignment vertical="center" wrapText="1"/>
    </xf>
    <xf numFmtId="9" fontId="0" fillId="13" borderId="11" xfId="1" applyFont="1" applyFill="1" applyBorder="1" applyAlignment="1">
      <alignment vertical="center" wrapText="1"/>
    </xf>
    <xf numFmtId="0" fontId="0" fillId="0" borderId="0" xfId="0" applyAlignment="1">
      <alignment horizontal="center"/>
    </xf>
    <xf numFmtId="0" fontId="16" fillId="0" borderId="0" xfId="7" applyFont="1" applyFill="1" applyAlignment="1">
      <alignment vertical="center"/>
    </xf>
    <xf numFmtId="0" fontId="2" fillId="3" borderId="0" xfId="3" applyFont="1" applyAlignment="1">
      <alignment horizontal="center" vertical="center"/>
    </xf>
    <xf numFmtId="0" fontId="2" fillId="3" borderId="0" xfId="3" applyFont="1"/>
    <xf numFmtId="1" fontId="2" fillId="3" borderId="0" xfId="3" applyNumberFormat="1" applyFont="1"/>
    <xf numFmtId="0" fontId="1" fillId="4" borderId="5" xfId="4" applyBorder="1" applyAlignment="1">
      <alignment horizontal="center" vertical="center"/>
    </xf>
    <xf numFmtId="0" fontId="1" fillId="4" borderId="5" xfId="4" applyBorder="1" applyAlignment="1">
      <alignment horizontal="left" vertical="center"/>
    </xf>
    <xf numFmtId="0" fontId="1" fillId="4" borderId="5" xfId="4" applyBorder="1" applyAlignment="1">
      <alignment horizontal="left" vertical="center" wrapText="1"/>
    </xf>
    <xf numFmtId="0" fontId="1" fillId="5" borderId="11" xfId="5" applyBorder="1" applyAlignment="1">
      <alignment horizontal="center" vertical="center"/>
    </xf>
    <xf numFmtId="0" fontId="0" fillId="0" borderId="0" xfId="0" applyAlignment="1">
      <alignment horizontal="left" vertical="center"/>
    </xf>
    <xf numFmtId="0" fontId="1" fillId="5" borderId="11" xfId="5" applyBorder="1" applyAlignment="1">
      <alignment vertical="center"/>
    </xf>
    <xf numFmtId="9" fontId="1" fillId="5" borderId="11" xfId="5" applyNumberFormat="1" applyBorder="1" applyAlignment="1">
      <alignment vertical="center"/>
    </xf>
    <xf numFmtId="0" fontId="0" fillId="4" borderId="5" xfId="4" applyFont="1" applyBorder="1" applyAlignment="1">
      <alignment horizontal="left" vertical="center"/>
    </xf>
    <xf numFmtId="0" fontId="0" fillId="4" borderId="5" xfId="4" applyFont="1" applyBorder="1" applyAlignment="1">
      <alignment horizontal="left" vertical="center" wrapText="1"/>
    </xf>
    <xf numFmtId="0" fontId="0" fillId="0" borderId="0" xfId="0" applyAlignment="1">
      <alignment horizontal="center" vertical="center" wrapText="1"/>
    </xf>
    <xf numFmtId="1" fontId="0" fillId="0" borderId="0" xfId="0" applyNumberFormat="1"/>
    <xf numFmtId="0" fontId="4" fillId="0" borderId="0" xfId="9" applyFill="1"/>
    <xf numFmtId="0" fontId="2" fillId="3" borderId="0" xfId="3" applyFont="1" applyAlignment="1">
      <alignment horizontal="center" vertical="center" wrapText="1"/>
    </xf>
    <xf numFmtId="0" fontId="3" fillId="0" borderId="0" xfId="0" quotePrefix="1" applyFont="1"/>
    <xf numFmtId="0" fontId="1" fillId="4" borderId="5" xfId="4" applyBorder="1" applyAlignment="1">
      <alignment horizontal="center" vertical="center" wrapText="1"/>
    </xf>
    <xf numFmtId="0" fontId="0" fillId="0" borderId="0" xfId="0" quotePrefix="1"/>
    <xf numFmtId="0" fontId="0" fillId="15" borderId="0" xfId="0" applyFill="1"/>
    <xf numFmtId="0" fontId="0" fillId="15" borderId="0" xfId="0" quotePrefix="1" applyFill="1"/>
    <xf numFmtId="0" fontId="0" fillId="15" borderId="0" xfId="0" applyFill="1" applyAlignment="1">
      <alignment horizontal="center"/>
    </xf>
    <xf numFmtId="0" fontId="5" fillId="2" borderId="6" xfId="2" applyFont="1" applyBorder="1" applyAlignment="1">
      <alignment horizontal="center"/>
    </xf>
    <xf numFmtId="0" fontId="5" fillId="2" borderId="1" xfId="2" applyFont="1" applyAlignment="1">
      <alignment horizontal="center"/>
    </xf>
    <xf numFmtId="0" fontId="5" fillId="3" borderId="0" xfId="3" applyFont="1" applyAlignment="1">
      <alignment horizontal="center"/>
    </xf>
    <xf numFmtId="0" fontId="5" fillId="3" borderId="2" xfId="3" applyFont="1" applyBorder="1" applyAlignment="1">
      <alignment horizontal="center"/>
    </xf>
    <xf numFmtId="0" fontId="5" fillId="3" borderId="3" xfId="3" applyFont="1" applyBorder="1" applyAlignment="1">
      <alignment horizontal="center"/>
    </xf>
    <xf numFmtId="0" fontId="5" fillId="3" borderId="4" xfId="3" applyFont="1" applyBorder="1" applyAlignment="1">
      <alignment horizontal="center"/>
    </xf>
    <xf numFmtId="0" fontId="5" fillId="3" borderId="5" xfId="3" applyFont="1" applyBorder="1" applyAlignment="1">
      <alignment horizontal="center"/>
    </xf>
    <xf numFmtId="0" fontId="1" fillId="4" borderId="0" xfId="4" quotePrefix="1" applyAlignment="1">
      <alignment horizontal="left" vertical="top" wrapText="1"/>
    </xf>
    <xf numFmtId="0" fontId="1" fillId="4" borderId="0" xfId="4" applyAlignment="1">
      <alignment horizontal="left" vertical="top" wrapText="1"/>
    </xf>
    <xf numFmtId="0" fontId="1" fillId="4" borderId="0" xfId="4" applyAlignment="1">
      <alignment horizontal="left"/>
    </xf>
    <xf numFmtId="0" fontId="8" fillId="11" borderId="8" xfId="0" applyFont="1" applyFill="1" applyBorder="1" applyAlignment="1">
      <alignment horizontal="left" vertical="center"/>
    </xf>
    <xf numFmtId="0" fontId="8" fillId="11" borderId="9" xfId="0" applyFont="1" applyFill="1" applyBorder="1" applyAlignment="1">
      <alignment horizontal="left" vertical="center"/>
    </xf>
    <xf numFmtId="0" fontId="8" fillId="11" borderId="10" xfId="0" applyFont="1" applyFill="1" applyBorder="1" applyAlignment="1">
      <alignment horizontal="left" vertical="center"/>
    </xf>
    <xf numFmtId="0" fontId="16" fillId="11" borderId="0" xfId="7" applyFont="1" applyFill="1" applyAlignment="1">
      <alignment horizontal="left" vertical="center"/>
    </xf>
  </cellXfs>
  <cellStyles count="10">
    <cellStyle name="20% - Accent1" xfId="4" builtinId="30"/>
    <cellStyle name="40% - Accent1" xfId="5" builtinId="31"/>
    <cellStyle name="60% - Accent1" xfId="6" builtinId="32"/>
    <cellStyle name="60% - Accent4" xfId="8" builtinId="44"/>
    <cellStyle name="Accent1" xfId="3" builtinId="29"/>
    <cellStyle name="Accent4" xfId="7" builtinId="41"/>
    <cellStyle name="Accent5" xfId="9" builtinId="45"/>
    <cellStyle name="Check Cell" xfId="2" builtinId="23"/>
    <cellStyle name="Normal" xfId="0" builtinId="0"/>
    <cellStyle name="Percent" xfId="1" builtinId="5"/>
  </cellStyles>
  <dxfs count="17">
    <dxf>
      <font>
        <b/>
        <i val="0"/>
        <strike val="0"/>
        <color rgb="FFFFFF00"/>
      </font>
      <fill>
        <patternFill patternType="lightGrid">
          <fgColor rgb="FF7030A0"/>
          <bgColor rgb="FF7030A0"/>
        </patternFill>
      </fill>
      <border>
        <left style="thin">
          <color rgb="FFFFFF00"/>
        </left>
        <right style="thin">
          <color rgb="FFFFFF00"/>
        </right>
        <top style="thin">
          <color rgb="FFFFFF00"/>
        </top>
        <bottom style="thin">
          <color rgb="FFFFFF00"/>
        </bottom>
        <vertical/>
        <horizontal/>
      </border>
    </dxf>
    <dxf>
      <font>
        <b/>
        <i val="0"/>
        <color rgb="FFFFFF00"/>
      </font>
      <fill>
        <patternFill>
          <bgColor rgb="FFFF0000"/>
        </patternFill>
      </fill>
    </dxf>
    <dxf>
      <font>
        <color rgb="FF9C5700"/>
      </font>
      <fill>
        <patternFill>
          <bgColor rgb="FFFFEB9C"/>
        </patternFill>
      </fill>
    </dxf>
    <dxf>
      <font>
        <b/>
        <i val="0"/>
        <strike val="0"/>
        <color rgb="FFFFFF00"/>
      </font>
      <fill>
        <patternFill patternType="lightGrid">
          <fgColor rgb="FF7030A0"/>
          <bgColor rgb="FF7030A0"/>
        </patternFill>
      </fill>
      <border>
        <left style="thin">
          <color rgb="FFFFFF00"/>
        </left>
        <right style="thin">
          <color rgb="FFFFFF00"/>
        </right>
        <top style="thin">
          <color rgb="FFFFFF00"/>
        </top>
        <bottom style="thin">
          <color rgb="FFFFFF00"/>
        </bottom>
        <vertical/>
        <horizontal/>
      </border>
    </dxf>
    <dxf>
      <font>
        <b/>
        <i val="0"/>
        <color rgb="FFFFFF00"/>
      </font>
      <fill>
        <patternFill>
          <bgColor rgb="FFFF0000"/>
        </patternFill>
      </fill>
    </dxf>
    <dxf>
      <font>
        <color rgb="FF9C5700"/>
      </font>
      <fill>
        <patternFill>
          <bgColor rgb="FFFFEB9C"/>
        </patternFill>
      </fill>
    </dxf>
    <dxf>
      <font>
        <b/>
        <i val="0"/>
        <strike val="0"/>
        <color rgb="FFFFFF00"/>
      </font>
      <fill>
        <patternFill patternType="lightGrid">
          <fgColor rgb="FF7030A0"/>
          <bgColor rgb="FF7030A0"/>
        </patternFill>
      </fill>
      <border>
        <left style="thin">
          <color rgb="FFFFFF00"/>
        </left>
        <right style="thin">
          <color rgb="FFFFFF00"/>
        </right>
        <top style="thin">
          <color rgb="FFFFFF00"/>
        </top>
        <bottom style="thin">
          <color rgb="FFFFFF00"/>
        </bottom>
        <vertical/>
        <horizontal/>
      </border>
    </dxf>
    <dxf>
      <font>
        <b/>
        <i val="0"/>
        <color rgb="FFFFFF00"/>
      </font>
      <fill>
        <patternFill>
          <bgColor rgb="FFFF0000"/>
        </patternFill>
      </fill>
    </dxf>
    <dxf>
      <font>
        <color rgb="FF9C5700"/>
      </font>
      <fill>
        <patternFill>
          <bgColor rgb="FFFFEB9C"/>
        </patternFill>
      </fill>
    </dxf>
    <dxf>
      <font>
        <b/>
        <i val="0"/>
        <strike val="0"/>
        <color rgb="FFFFFF00"/>
      </font>
      <fill>
        <patternFill patternType="lightGrid">
          <fgColor rgb="FF7030A0"/>
          <bgColor rgb="FF7030A0"/>
        </patternFill>
      </fill>
      <border>
        <left style="thin">
          <color rgb="FFFFFF00"/>
        </left>
        <right style="thin">
          <color rgb="FFFFFF00"/>
        </right>
        <top style="thin">
          <color rgb="FFFFFF00"/>
        </top>
        <bottom style="thin">
          <color rgb="FFFFFF00"/>
        </bottom>
        <vertical/>
        <horizontal/>
      </border>
    </dxf>
    <dxf>
      <font>
        <b/>
        <i val="0"/>
        <color rgb="FFFFFF00"/>
      </font>
      <fill>
        <patternFill>
          <bgColor rgb="FFFF0000"/>
        </patternFill>
      </fill>
    </dxf>
    <dxf>
      <font>
        <b/>
        <i val="0"/>
        <color rgb="FFFFFF00"/>
      </font>
      <fill>
        <patternFill>
          <bgColor rgb="FFFF0000"/>
        </patternFill>
      </fill>
    </dxf>
    <dxf>
      <font>
        <color rgb="FF9C5700"/>
      </font>
      <fill>
        <patternFill>
          <bgColor rgb="FFFFEB9C"/>
        </patternFill>
      </fill>
    </dxf>
    <dxf>
      <font>
        <b/>
        <i val="0"/>
        <strike val="0"/>
        <color rgb="FFFFFF00"/>
      </font>
      <fill>
        <patternFill patternType="lightGrid">
          <fgColor rgb="FF7030A0"/>
          <bgColor rgb="FF7030A0"/>
        </patternFill>
      </fill>
      <border>
        <left style="thin">
          <color rgb="FFFFFF00"/>
        </left>
        <right style="thin">
          <color rgb="FFFFFF00"/>
        </right>
        <top style="thin">
          <color rgb="FFFFFF00"/>
        </top>
        <bottom style="thin">
          <color rgb="FFFFFF00"/>
        </bottom>
        <vertical/>
        <horizontal/>
      </border>
    </dxf>
    <dxf>
      <font>
        <b/>
        <i val="0"/>
        <strike val="0"/>
        <color rgb="FFFFFF00"/>
      </font>
      <fill>
        <patternFill patternType="lightGrid">
          <fgColor rgb="FF7030A0"/>
          <bgColor rgb="FF7030A0"/>
        </patternFill>
      </fill>
      <border>
        <left style="thin">
          <color rgb="FFFFFF00"/>
        </left>
        <right style="thin">
          <color rgb="FFFFFF00"/>
        </right>
        <top style="thin">
          <color rgb="FFFFFF00"/>
        </top>
        <bottom style="thin">
          <color rgb="FFFFFF00"/>
        </bottom>
        <vertical/>
        <horizontal/>
      </border>
    </dxf>
    <dxf>
      <font>
        <b/>
        <i val="0"/>
        <color rgb="FFFFFF00"/>
      </font>
      <fill>
        <patternFill>
          <bgColor rgb="FFFF0000"/>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1" Type="http://schemas.openxmlformats.org/officeDocument/2006/relationships/hyperlink" Target="https://emma.msrb.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73B93-11BE-468A-BEAF-4747A364E97B}">
  <dimension ref="A1:L12"/>
  <sheetViews>
    <sheetView workbookViewId="0">
      <selection activeCell="O6" sqref="O6"/>
    </sheetView>
  </sheetViews>
  <sheetFormatPr defaultColWidth="8.6640625" defaultRowHeight="14.4" x14ac:dyDescent="0.3"/>
  <cols>
    <col min="1" max="1" width="15.44140625" customWidth="1"/>
  </cols>
  <sheetData>
    <row r="1" spans="1:12" x14ac:dyDescent="0.3">
      <c r="A1" s="12" t="s">
        <v>54</v>
      </c>
      <c r="B1" s="80" t="s">
        <v>55</v>
      </c>
      <c r="C1" s="81"/>
      <c r="D1" s="81"/>
      <c r="E1" s="81"/>
      <c r="F1" s="81"/>
      <c r="G1" s="81"/>
      <c r="H1" s="81"/>
      <c r="I1" s="81"/>
      <c r="J1" s="81"/>
      <c r="K1" s="81"/>
      <c r="L1" s="81"/>
    </row>
    <row r="2" spans="1:12" x14ac:dyDescent="0.3">
      <c r="A2" s="12"/>
      <c r="B2" s="82" t="s">
        <v>56</v>
      </c>
      <c r="C2" s="82"/>
      <c r="D2" s="82"/>
      <c r="E2" s="82"/>
      <c r="F2" s="82"/>
      <c r="G2" s="82"/>
      <c r="H2" s="82"/>
      <c r="I2" s="82"/>
      <c r="J2" s="82"/>
      <c r="K2" s="82"/>
      <c r="L2" s="82"/>
    </row>
    <row r="3" spans="1:12" x14ac:dyDescent="0.3">
      <c r="A3" s="12"/>
      <c r="B3" s="82" t="s">
        <v>57</v>
      </c>
      <c r="C3" s="82"/>
      <c r="D3" s="82"/>
      <c r="E3" s="82"/>
      <c r="F3" s="82"/>
      <c r="G3" s="82"/>
      <c r="H3" s="82"/>
      <c r="I3" s="82"/>
      <c r="J3" s="82"/>
      <c r="K3" s="82"/>
      <c r="L3" s="82"/>
    </row>
    <row r="4" spans="1:12" x14ac:dyDescent="0.3">
      <c r="A4" s="12"/>
      <c r="B4" s="82" t="s">
        <v>58</v>
      </c>
      <c r="C4" s="82"/>
      <c r="D4" s="82"/>
      <c r="E4" s="82"/>
      <c r="F4" s="82"/>
      <c r="G4" s="82"/>
      <c r="H4" s="82"/>
      <c r="I4" s="82"/>
      <c r="J4" s="82"/>
      <c r="K4" s="82"/>
      <c r="L4" s="82"/>
    </row>
    <row r="5" spans="1:12" x14ac:dyDescent="0.3">
      <c r="A5" s="12"/>
      <c r="B5" s="82" t="s">
        <v>59</v>
      </c>
      <c r="C5" s="82"/>
      <c r="D5" s="82"/>
      <c r="E5" s="82"/>
      <c r="F5" s="82"/>
      <c r="G5" s="82"/>
      <c r="H5" s="82"/>
      <c r="I5" s="82"/>
      <c r="J5" s="82"/>
      <c r="K5" s="82"/>
      <c r="L5" s="82"/>
    </row>
    <row r="6" spans="1:12" x14ac:dyDescent="0.3">
      <c r="A6" s="13"/>
      <c r="B6" s="14"/>
      <c r="C6" s="14"/>
      <c r="D6" s="14"/>
      <c r="E6" s="14"/>
      <c r="F6" s="14"/>
      <c r="G6" s="14"/>
      <c r="H6" s="14"/>
      <c r="I6" s="14"/>
      <c r="J6" s="14"/>
      <c r="K6" s="14"/>
      <c r="L6" s="14"/>
    </row>
    <row r="7" spans="1:12" x14ac:dyDescent="0.3">
      <c r="A7" s="12" t="s">
        <v>60</v>
      </c>
      <c r="B7" s="15" t="s">
        <v>61</v>
      </c>
      <c r="C7" s="16"/>
      <c r="D7" s="16"/>
      <c r="E7" s="16"/>
      <c r="F7" s="16"/>
      <c r="G7" s="16"/>
      <c r="H7" s="16"/>
      <c r="I7" s="16"/>
      <c r="J7" s="16"/>
      <c r="K7" s="16"/>
      <c r="L7" s="16"/>
    </row>
    <row r="8" spans="1:12" x14ac:dyDescent="0.3">
      <c r="A8" s="12" t="s">
        <v>62</v>
      </c>
      <c r="B8" s="15" t="s">
        <v>63</v>
      </c>
      <c r="C8" s="16"/>
      <c r="D8" s="16"/>
      <c r="E8" s="16"/>
      <c r="F8" s="16"/>
      <c r="G8" s="16"/>
      <c r="H8" s="16"/>
      <c r="I8" s="16"/>
      <c r="J8" s="16"/>
      <c r="K8" s="16"/>
      <c r="L8" s="16"/>
    </row>
    <row r="9" spans="1:12" x14ac:dyDescent="0.3">
      <c r="A9" s="12" t="s">
        <v>64</v>
      </c>
      <c r="B9" s="15" t="s">
        <v>65</v>
      </c>
      <c r="C9" s="16"/>
      <c r="D9" s="16"/>
      <c r="E9" s="16"/>
      <c r="F9" s="16"/>
      <c r="G9" s="16"/>
      <c r="H9" s="16"/>
      <c r="I9" s="16"/>
      <c r="J9" s="16"/>
      <c r="K9" s="16"/>
      <c r="L9" s="16"/>
    </row>
    <row r="10" spans="1:12" x14ac:dyDescent="0.3">
      <c r="A10" s="12" t="s">
        <v>66</v>
      </c>
      <c r="B10" s="15" t="s">
        <v>67</v>
      </c>
      <c r="C10" s="16"/>
      <c r="D10" s="16"/>
      <c r="E10" s="16"/>
      <c r="F10" s="16"/>
      <c r="G10" s="16"/>
      <c r="H10" s="16"/>
      <c r="I10" s="16"/>
      <c r="J10" s="16"/>
      <c r="K10" s="16"/>
      <c r="L10" s="16"/>
    </row>
    <row r="11" spans="1:12" x14ac:dyDescent="0.3">
      <c r="A11" s="13"/>
      <c r="B11" s="14"/>
      <c r="C11" s="14"/>
      <c r="D11" s="14"/>
      <c r="E11" s="14"/>
      <c r="F11" s="14"/>
      <c r="G11" s="14"/>
      <c r="H11" s="14"/>
      <c r="I11" s="14"/>
      <c r="J11" s="14"/>
      <c r="K11" s="14"/>
      <c r="L11" s="14"/>
    </row>
    <row r="12" spans="1:12" ht="15" thickBot="1" x14ac:dyDescent="0.35">
      <c r="A12" s="17" t="s">
        <v>68</v>
      </c>
      <c r="B12" s="18" t="s">
        <v>69</v>
      </c>
      <c r="C12" s="19"/>
      <c r="D12" s="19"/>
      <c r="E12" s="19"/>
      <c r="F12" s="19"/>
      <c r="G12" s="19"/>
      <c r="H12" s="19"/>
      <c r="I12" s="19"/>
      <c r="J12" s="19"/>
      <c r="K12" s="19"/>
      <c r="L12" s="19"/>
    </row>
  </sheetData>
  <mergeCells count="5">
    <mergeCell ref="B1:L1"/>
    <mergeCell ref="B2:L2"/>
    <mergeCell ref="B3:L3"/>
    <mergeCell ref="B4:L4"/>
    <mergeCell ref="B5:L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9A9AF-3EE4-47EC-97EB-A18A21F55B53}">
  <dimension ref="A1:P32"/>
  <sheetViews>
    <sheetView zoomScale="80" zoomScaleNormal="80" workbookViewId="0">
      <selection activeCell="F12" sqref="F12"/>
    </sheetView>
  </sheetViews>
  <sheetFormatPr defaultColWidth="8.6640625" defaultRowHeight="14.4" x14ac:dyDescent="0.3"/>
  <cols>
    <col min="1" max="1" width="16.6640625" bestFit="1" customWidth="1"/>
    <col min="2" max="3" width="12.109375" bestFit="1" customWidth="1"/>
    <col min="4" max="4" width="24.33203125" bestFit="1" customWidth="1"/>
    <col min="5" max="5" width="14.5546875" bestFit="1" customWidth="1"/>
    <col min="6" max="6" width="27.33203125" bestFit="1" customWidth="1"/>
    <col min="7" max="7" width="11.44140625" bestFit="1" customWidth="1"/>
    <col min="8" max="8" width="25.109375" customWidth="1"/>
    <col min="9" max="9" width="12.109375" bestFit="1" customWidth="1"/>
    <col min="10" max="10" width="7.6640625" bestFit="1" customWidth="1"/>
    <col min="11" max="11" width="23.44140625" customWidth="1"/>
    <col min="12" max="12" width="10.109375" bestFit="1" customWidth="1"/>
    <col min="13" max="13" width="12.109375" bestFit="1" customWidth="1"/>
    <col min="14" max="14" width="21.33203125" customWidth="1"/>
    <col min="15" max="15" width="10.44140625" bestFit="1" customWidth="1"/>
    <col min="16" max="16" width="12.109375" bestFit="1" customWidth="1"/>
  </cols>
  <sheetData>
    <row r="1" spans="1:16" ht="18" x14ac:dyDescent="0.35">
      <c r="A1" s="75" t="s">
        <v>896</v>
      </c>
      <c r="B1" s="75"/>
      <c r="C1" s="75"/>
      <c r="D1" s="75"/>
      <c r="E1" s="75"/>
      <c r="F1" s="75"/>
      <c r="G1" s="75"/>
      <c r="H1" s="75"/>
      <c r="I1" s="75"/>
      <c r="J1" s="75"/>
      <c r="K1" s="75"/>
      <c r="L1" s="75"/>
      <c r="M1" s="75"/>
      <c r="N1" s="75"/>
      <c r="O1" s="75"/>
      <c r="P1" s="75"/>
    </row>
    <row r="2" spans="1:16" ht="18" x14ac:dyDescent="0.35">
      <c r="A2" s="76" t="s">
        <v>0</v>
      </c>
      <c r="B2" s="77"/>
      <c r="C2" s="78"/>
      <c r="D2" s="79" t="s">
        <v>1</v>
      </c>
      <c r="E2" s="79"/>
      <c r="F2" s="79"/>
      <c r="G2" s="79" t="s">
        <v>2</v>
      </c>
      <c r="H2" s="79"/>
      <c r="I2" s="79"/>
      <c r="J2" s="79" t="s">
        <v>3</v>
      </c>
      <c r="K2" s="79"/>
      <c r="L2" s="79"/>
      <c r="M2" s="79" t="s">
        <v>4</v>
      </c>
      <c r="N2" s="79"/>
      <c r="O2" s="79"/>
      <c r="P2" s="79"/>
    </row>
    <row r="3" spans="1:16" ht="18.600000000000001" thickBot="1" x14ac:dyDescent="0.4">
      <c r="A3" s="2" t="s">
        <v>5</v>
      </c>
      <c r="B3" s="2" t="s">
        <v>6</v>
      </c>
      <c r="C3" s="2" t="s">
        <v>7</v>
      </c>
      <c r="D3" s="2" t="s">
        <v>5</v>
      </c>
      <c r="E3" s="2" t="s">
        <v>6</v>
      </c>
      <c r="F3" s="2" t="s">
        <v>7</v>
      </c>
      <c r="G3" s="2"/>
      <c r="H3" s="2" t="s">
        <v>5</v>
      </c>
      <c r="I3" s="2" t="s">
        <v>6</v>
      </c>
      <c r="J3" s="2" t="s">
        <v>7</v>
      </c>
      <c r="K3" s="2" t="s">
        <v>5</v>
      </c>
      <c r="L3" s="1" t="s">
        <v>6</v>
      </c>
      <c r="M3" s="2" t="s">
        <v>7</v>
      </c>
      <c r="N3" s="2" t="s">
        <v>5</v>
      </c>
      <c r="O3" s="2" t="s">
        <v>6</v>
      </c>
      <c r="P3" s="2" t="s">
        <v>7</v>
      </c>
    </row>
    <row r="4" spans="1:16" ht="19.2" thickTop="1" thickBot="1" x14ac:dyDescent="0.4">
      <c r="A4" s="3" t="s">
        <v>8</v>
      </c>
      <c r="B4" s="4">
        <v>354</v>
      </c>
      <c r="C4" s="5">
        <f>B4/$B$24</f>
        <v>0.98060941828254844</v>
      </c>
      <c r="D4" s="3" t="s">
        <v>8</v>
      </c>
      <c r="E4" s="4">
        <v>23</v>
      </c>
      <c r="F4" s="5">
        <v>7.0121951219512202E-2</v>
      </c>
      <c r="G4" s="6"/>
      <c r="H4" s="3" t="s">
        <v>8</v>
      </c>
      <c r="I4" s="4">
        <v>5</v>
      </c>
      <c r="J4" s="5">
        <v>1</v>
      </c>
      <c r="K4" s="3" t="s">
        <v>8</v>
      </c>
      <c r="L4" s="4">
        <v>8</v>
      </c>
      <c r="M4" s="5">
        <v>0.44444444444444442</v>
      </c>
      <c r="N4" s="3" t="s">
        <v>8</v>
      </c>
      <c r="O4" s="4">
        <v>2</v>
      </c>
      <c r="P4" s="5">
        <v>0.66666666666666663</v>
      </c>
    </row>
    <row r="5" spans="1:16" ht="19.2" thickTop="1" thickBot="1" x14ac:dyDescent="0.4">
      <c r="A5" s="3" t="s">
        <v>9</v>
      </c>
      <c r="B5" s="4">
        <v>12</v>
      </c>
      <c r="C5" s="5">
        <f>B5/$B$24</f>
        <v>3.3240997229916899E-2</v>
      </c>
      <c r="D5" s="3" t="s">
        <v>9</v>
      </c>
      <c r="E5" s="4">
        <v>2</v>
      </c>
      <c r="F5" s="5">
        <v>6.0975609756097563E-3</v>
      </c>
      <c r="G5" s="6"/>
      <c r="H5" s="3" t="s">
        <v>9</v>
      </c>
      <c r="I5" s="4">
        <v>0</v>
      </c>
      <c r="J5" s="5">
        <v>0</v>
      </c>
      <c r="K5" s="3" t="s">
        <v>9</v>
      </c>
      <c r="L5" s="4">
        <v>12</v>
      </c>
      <c r="M5" s="5">
        <v>0.66666666666666663</v>
      </c>
      <c r="N5" s="3" t="s">
        <v>9</v>
      </c>
      <c r="O5" s="4">
        <v>0</v>
      </c>
      <c r="P5" s="5">
        <v>0</v>
      </c>
    </row>
    <row r="6" spans="1:16" ht="19.2" thickTop="1" thickBot="1" x14ac:dyDescent="0.4">
      <c r="A6" s="3" t="s">
        <v>10</v>
      </c>
      <c r="B6" s="4">
        <v>9</v>
      </c>
      <c r="C6" s="5">
        <f>B6/$B$24</f>
        <v>2.4930747922437674E-2</v>
      </c>
      <c r="D6" s="3" t="s">
        <v>10</v>
      </c>
      <c r="E6" s="4">
        <v>0</v>
      </c>
      <c r="F6" s="5">
        <v>0</v>
      </c>
      <c r="G6" s="6"/>
      <c r="H6" s="3" t="s">
        <v>10</v>
      </c>
      <c r="I6" s="4">
        <v>0</v>
      </c>
      <c r="J6" s="5">
        <v>0</v>
      </c>
      <c r="K6" s="3" t="s">
        <v>10</v>
      </c>
      <c r="L6" s="4">
        <v>0</v>
      </c>
      <c r="M6" s="5">
        <v>0</v>
      </c>
      <c r="N6" s="3" t="s">
        <v>10</v>
      </c>
      <c r="O6" s="4">
        <v>0</v>
      </c>
      <c r="P6" s="5">
        <v>0</v>
      </c>
    </row>
    <row r="7" spans="1:16" ht="19.2" thickTop="1" thickBot="1" x14ac:dyDescent="0.4">
      <c r="A7" s="3" t="s">
        <v>11</v>
      </c>
      <c r="B7" s="4">
        <v>2</v>
      </c>
      <c r="C7" s="5">
        <f>B7/$B$24</f>
        <v>5.5401662049861496E-3</v>
      </c>
      <c r="D7" s="3" t="s">
        <v>11</v>
      </c>
      <c r="E7" s="4">
        <v>0</v>
      </c>
      <c r="F7" s="5">
        <v>0</v>
      </c>
      <c r="G7" s="6"/>
      <c r="H7" s="3" t="s">
        <v>11</v>
      </c>
      <c r="I7" s="4">
        <v>0</v>
      </c>
      <c r="J7" s="5">
        <v>0</v>
      </c>
      <c r="K7" s="3" t="s">
        <v>11</v>
      </c>
      <c r="L7" s="4">
        <v>0</v>
      </c>
      <c r="M7" s="5">
        <v>0</v>
      </c>
      <c r="N7" s="3" t="s">
        <v>11</v>
      </c>
      <c r="O7" s="4">
        <v>1</v>
      </c>
      <c r="P7" s="5">
        <v>0.33333333333333331</v>
      </c>
    </row>
    <row r="8" spans="1:16" ht="19.2" thickTop="1" thickBot="1" x14ac:dyDescent="0.4">
      <c r="A8" s="7"/>
      <c r="B8" s="2" t="s">
        <v>12</v>
      </c>
      <c r="C8" s="2" t="s">
        <v>13</v>
      </c>
      <c r="D8" s="7"/>
      <c r="E8" s="2" t="s">
        <v>12</v>
      </c>
      <c r="F8" s="2" t="s">
        <v>13</v>
      </c>
      <c r="G8" s="6"/>
      <c r="H8" s="7"/>
      <c r="I8" s="2" t="s">
        <v>12</v>
      </c>
      <c r="J8" s="2" t="s">
        <v>13</v>
      </c>
      <c r="K8" s="7"/>
      <c r="L8" s="2" t="s">
        <v>12</v>
      </c>
      <c r="M8" s="2" t="s">
        <v>13</v>
      </c>
      <c r="N8" s="7"/>
      <c r="O8" s="2" t="s">
        <v>12</v>
      </c>
      <c r="P8" s="2" t="s">
        <v>13</v>
      </c>
    </row>
    <row r="9" spans="1:16" ht="19.2" thickTop="1" thickBot="1" x14ac:dyDescent="0.4">
      <c r="A9" s="7" t="s">
        <v>14</v>
      </c>
      <c r="B9" s="8">
        <v>9571</v>
      </c>
      <c r="C9" s="4">
        <v>810000</v>
      </c>
      <c r="D9" s="7" t="s">
        <v>14</v>
      </c>
      <c r="E9" s="8">
        <v>1427471.5942028987</v>
      </c>
      <c r="F9" s="4">
        <v>10800000</v>
      </c>
      <c r="G9" s="6"/>
      <c r="H9" s="7" t="s">
        <v>14</v>
      </c>
      <c r="I9" s="8">
        <v>2333.333333333333</v>
      </c>
      <c r="J9" s="4">
        <v>10000</v>
      </c>
      <c r="K9" s="7" t="s">
        <v>14</v>
      </c>
      <c r="L9" s="8">
        <v>54455</v>
      </c>
      <c r="M9" s="4">
        <v>216000</v>
      </c>
      <c r="N9" s="7" t="s">
        <v>14</v>
      </c>
      <c r="O9" s="8">
        <v>9140</v>
      </c>
      <c r="P9" s="4">
        <v>27000</v>
      </c>
    </row>
    <row r="10" spans="1:16" ht="19.2" thickTop="1" thickBot="1" x14ac:dyDescent="0.4">
      <c r="A10" s="73"/>
      <c r="B10" s="73"/>
      <c r="C10" s="74"/>
      <c r="D10" s="73"/>
      <c r="E10" s="73"/>
      <c r="F10" s="74"/>
      <c r="G10" s="74"/>
      <c r="H10" s="74"/>
      <c r="I10" s="74"/>
      <c r="J10" s="74"/>
      <c r="K10" s="74"/>
      <c r="L10" s="74"/>
      <c r="M10" s="74"/>
      <c r="N10" s="74"/>
      <c r="O10" s="74"/>
      <c r="P10" s="74"/>
    </row>
    <row r="11" spans="1:16" ht="19.2" thickTop="1" thickBot="1" x14ac:dyDescent="0.4">
      <c r="A11" s="2" t="s">
        <v>15</v>
      </c>
      <c r="B11" s="2" t="s">
        <v>0</v>
      </c>
      <c r="C11" s="2"/>
      <c r="D11" s="2" t="s">
        <v>16</v>
      </c>
      <c r="E11" s="2" t="s">
        <v>1</v>
      </c>
      <c r="F11" s="2" t="s">
        <v>17</v>
      </c>
      <c r="G11" s="2" t="s">
        <v>1</v>
      </c>
      <c r="H11" s="2" t="s">
        <v>15</v>
      </c>
      <c r="I11" s="2" t="s">
        <v>18</v>
      </c>
      <c r="J11" s="2"/>
      <c r="K11" s="2" t="s">
        <v>15</v>
      </c>
      <c r="L11" s="2" t="s">
        <v>19</v>
      </c>
      <c r="M11" s="2"/>
      <c r="N11" s="2" t="s">
        <v>15</v>
      </c>
      <c r="O11" s="2" t="s">
        <v>4</v>
      </c>
      <c r="P11" s="6"/>
    </row>
    <row r="12" spans="1:16" ht="19.2" thickTop="1" thickBot="1" x14ac:dyDescent="0.4">
      <c r="A12" s="3" t="s">
        <v>20</v>
      </c>
      <c r="B12" s="8">
        <v>8</v>
      </c>
      <c r="C12" s="6"/>
      <c r="D12" s="3" t="s">
        <v>21</v>
      </c>
      <c r="E12" s="8">
        <v>0</v>
      </c>
      <c r="F12" s="3" t="s">
        <v>21</v>
      </c>
      <c r="G12" s="8">
        <v>1</v>
      </c>
      <c r="H12" s="3" t="s">
        <v>20</v>
      </c>
      <c r="I12" s="8">
        <v>0</v>
      </c>
      <c r="J12" s="6"/>
      <c r="K12" s="3" t="s">
        <v>20</v>
      </c>
      <c r="L12" s="8">
        <v>0</v>
      </c>
      <c r="M12" s="6"/>
      <c r="N12" s="3" t="s">
        <v>20</v>
      </c>
      <c r="O12" s="8">
        <v>0</v>
      </c>
      <c r="P12" s="6"/>
    </row>
    <row r="13" spans="1:16" ht="19.2" thickTop="1" thickBot="1" x14ac:dyDescent="0.4">
      <c r="A13" s="3" t="s">
        <v>22</v>
      </c>
      <c r="B13" s="8">
        <v>22</v>
      </c>
      <c r="C13" s="6"/>
      <c r="D13" s="3" t="s">
        <v>23</v>
      </c>
      <c r="E13" s="8">
        <v>20</v>
      </c>
      <c r="F13" s="3" t="s">
        <v>23</v>
      </c>
      <c r="G13" s="8">
        <v>1</v>
      </c>
      <c r="H13" s="3" t="s">
        <v>22</v>
      </c>
      <c r="I13" s="8">
        <v>0</v>
      </c>
      <c r="J13" s="6"/>
      <c r="K13" s="3" t="s">
        <v>22</v>
      </c>
      <c r="L13" s="8">
        <v>0</v>
      </c>
      <c r="M13" s="6"/>
      <c r="N13" s="3" t="s">
        <v>22</v>
      </c>
      <c r="O13" s="8">
        <v>0</v>
      </c>
      <c r="P13" s="6"/>
    </row>
    <row r="14" spans="1:16" ht="19.2" thickTop="1" thickBot="1" x14ac:dyDescent="0.4">
      <c r="A14" s="3" t="s">
        <v>24</v>
      </c>
      <c r="B14" s="8">
        <v>34</v>
      </c>
      <c r="C14" s="6"/>
      <c r="D14" s="3" t="s">
        <v>25</v>
      </c>
      <c r="E14" s="8">
        <v>0</v>
      </c>
      <c r="F14" s="3" t="s">
        <v>25</v>
      </c>
      <c r="G14" s="8">
        <v>1</v>
      </c>
      <c r="H14" s="3" t="s">
        <v>24</v>
      </c>
      <c r="I14" s="8">
        <v>0</v>
      </c>
      <c r="J14" s="6"/>
      <c r="K14" s="3" t="s">
        <v>24</v>
      </c>
      <c r="L14" s="8">
        <v>0</v>
      </c>
      <c r="M14" s="6"/>
      <c r="N14" s="3" t="s">
        <v>24</v>
      </c>
      <c r="O14" s="8">
        <v>1</v>
      </c>
      <c r="P14" s="6"/>
    </row>
    <row r="15" spans="1:16" ht="19.2" thickTop="1" thickBot="1" x14ac:dyDescent="0.4">
      <c r="A15" s="3" t="s">
        <v>26</v>
      </c>
      <c r="B15" s="8">
        <v>25</v>
      </c>
      <c r="C15" s="6"/>
      <c r="D15" s="3" t="s">
        <v>27</v>
      </c>
      <c r="E15" s="8">
        <v>0</v>
      </c>
      <c r="F15" s="3" t="s">
        <v>27</v>
      </c>
      <c r="G15" s="8">
        <v>1</v>
      </c>
      <c r="H15" s="3" t="s">
        <v>26</v>
      </c>
      <c r="I15" s="8">
        <v>0</v>
      </c>
      <c r="J15" s="6"/>
      <c r="K15" s="3" t="s">
        <v>26</v>
      </c>
      <c r="L15" s="8">
        <v>0</v>
      </c>
      <c r="M15" s="6"/>
      <c r="N15" s="3" t="s">
        <v>26</v>
      </c>
      <c r="O15" s="8">
        <v>0</v>
      </c>
      <c r="P15" s="6"/>
    </row>
    <row r="16" spans="1:16" ht="19.2" thickTop="1" thickBot="1" x14ac:dyDescent="0.4">
      <c r="A16" s="3" t="s">
        <v>28</v>
      </c>
      <c r="B16" s="8">
        <v>126</v>
      </c>
      <c r="C16" s="6"/>
      <c r="D16" s="3" t="s">
        <v>29</v>
      </c>
      <c r="E16" s="8">
        <v>0</v>
      </c>
      <c r="F16" s="3" t="s">
        <v>29</v>
      </c>
      <c r="G16" s="8">
        <v>1</v>
      </c>
      <c r="H16" s="3" t="s">
        <v>28</v>
      </c>
      <c r="I16" s="8">
        <v>1</v>
      </c>
      <c r="J16" s="6"/>
      <c r="K16" s="3" t="s">
        <v>28</v>
      </c>
      <c r="L16" s="8">
        <v>2</v>
      </c>
      <c r="M16" s="6"/>
      <c r="N16" s="3" t="s">
        <v>28</v>
      </c>
      <c r="O16" s="8">
        <v>0</v>
      </c>
      <c r="P16" s="6"/>
    </row>
    <row r="17" spans="1:16" ht="19.2" thickTop="1" thickBot="1" x14ac:dyDescent="0.4">
      <c r="A17" s="3" t="s">
        <v>30</v>
      </c>
      <c r="B17" s="8">
        <v>27</v>
      </c>
      <c r="C17" s="6"/>
      <c r="D17" s="3" t="s">
        <v>31</v>
      </c>
      <c r="E17" s="8">
        <v>1</v>
      </c>
      <c r="F17" s="3" t="s">
        <v>31</v>
      </c>
      <c r="G17" s="8">
        <v>0</v>
      </c>
      <c r="H17" s="3" t="s">
        <v>30</v>
      </c>
      <c r="I17" s="8">
        <v>0</v>
      </c>
      <c r="J17" s="6"/>
      <c r="K17" s="3" t="s">
        <v>30</v>
      </c>
      <c r="L17" s="8">
        <v>0</v>
      </c>
      <c r="M17" s="6"/>
      <c r="N17" s="3" t="s">
        <v>30</v>
      </c>
      <c r="O17" s="8">
        <v>0</v>
      </c>
      <c r="P17" s="6"/>
    </row>
    <row r="18" spans="1:16" ht="19.2" thickTop="1" thickBot="1" x14ac:dyDescent="0.4">
      <c r="A18" s="3" t="s">
        <v>32</v>
      </c>
      <c r="B18" s="8">
        <v>16</v>
      </c>
      <c r="C18" s="6"/>
      <c r="D18" s="3" t="s">
        <v>33</v>
      </c>
      <c r="E18" s="8">
        <v>0</v>
      </c>
      <c r="F18" s="3" t="s">
        <v>33</v>
      </c>
      <c r="G18" s="8">
        <v>1</v>
      </c>
      <c r="H18" s="3" t="s">
        <v>32</v>
      </c>
      <c r="I18" s="8">
        <v>2</v>
      </c>
      <c r="J18" s="6"/>
      <c r="K18" s="3" t="s">
        <v>32</v>
      </c>
      <c r="L18" s="8">
        <v>13</v>
      </c>
      <c r="M18" s="6"/>
      <c r="N18" s="3" t="s">
        <v>32</v>
      </c>
      <c r="O18" s="8">
        <v>1</v>
      </c>
      <c r="P18" s="6"/>
    </row>
    <row r="19" spans="1:16" ht="19.2" thickTop="1" thickBot="1" x14ac:dyDescent="0.4">
      <c r="A19" s="3" t="s">
        <v>34</v>
      </c>
      <c r="B19" s="8">
        <v>16</v>
      </c>
      <c r="C19" s="6"/>
      <c r="D19" s="3" t="s">
        <v>35</v>
      </c>
      <c r="E19" s="8">
        <v>0</v>
      </c>
      <c r="F19" s="3" t="s">
        <v>35</v>
      </c>
      <c r="G19" s="8">
        <v>1</v>
      </c>
      <c r="H19" s="3" t="s">
        <v>34</v>
      </c>
      <c r="I19" s="8">
        <v>2</v>
      </c>
      <c r="J19" s="6"/>
      <c r="K19" s="3" t="s">
        <v>34</v>
      </c>
      <c r="L19" s="8">
        <v>3</v>
      </c>
      <c r="M19" s="6"/>
      <c r="N19" s="3" t="s">
        <v>34</v>
      </c>
      <c r="O19" s="8">
        <v>0</v>
      </c>
      <c r="P19" s="6"/>
    </row>
    <row r="20" spans="1:16" ht="19.2" thickTop="1" thickBot="1" x14ac:dyDescent="0.4">
      <c r="A20" s="3" t="s">
        <v>36</v>
      </c>
      <c r="B20" s="8">
        <v>18</v>
      </c>
      <c r="C20" s="6"/>
      <c r="D20" s="3" t="s">
        <v>37</v>
      </c>
      <c r="E20" s="8">
        <v>0</v>
      </c>
      <c r="F20" s="3" t="s">
        <v>37</v>
      </c>
      <c r="G20" s="8">
        <v>1</v>
      </c>
      <c r="H20" s="3" t="s">
        <v>36</v>
      </c>
      <c r="I20" s="8">
        <v>0</v>
      </c>
      <c r="J20" s="6"/>
      <c r="K20" s="3" t="s">
        <v>36</v>
      </c>
      <c r="L20" s="8">
        <v>0</v>
      </c>
      <c r="M20" s="6"/>
      <c r="N20" s="3" t="s">
        <v>36</v>
      </c>
      <c r="O20" s="8">
        <v>0</v>
      </c>
      <c r="P20" s="6"/>
    </row>
    <row r="21" spans="1:16" ht="19.2" thickTop="1" thickBot="1" x14ac:dyDescent="0.4">
      <c r="A21" s="3" t="s">
        <v>38</v>
      </c>
      <c r="B21" s="8">
        <v>9</v>
      </c>
      <c r="C21" s="6"/>
      <c r="D21" s="3" t="s">
        <v>39</v>
      </c>
      <c r="E21" s="8">
        <v>0</v>
      </c>
      <c r="F21" s="3" t="s">
        <v>39</v>
      </c>
      <c r="G21" s="8">
        <v>1</v>
      </c>
      <c r="H21" s="3" t="s">
        <v>40</v>
      </c>
      <c r="I21" s="8">
        <v>0</v>
      </c>
      <c r="J21" s="6"/>
      <c r="K21" s="3" t="s">
        <v>40</v>
      </c>
      <c r="L21" s="8">
        <v>0</v>
      </c>
      <c r="M21" s="6"/>
      <c r="N21" s="3" t="s">
        <v>40</v>
      </c>
      <c r="O21" s="8">
        <v>0</v>
      </c>
      <c r="P21" s="6"/>
    </row>
    <row r="22" spans="1:16" ht="19.2" thickTop="1" thickBot="1" x14ac:dyDescent="0.4">
      <c r="A22" s="3" t="s">
        <v>41</v>
      </c>
      <c r="B22" s="8">
        <v>27</v>
      </c>
      <c r="C22" s="6"/>
      <c r="D22" s="3" t="s">
        <v>42</v>
      </c>
      <c r="E22" s="8">
        <v>0</v>
      </c>
      <c r="F22" s="3" t="s">
        <v>42</v>
      </c>
      <c r="G22" s="8">
        <v>1</v>
      </c>
      <c r="H22" s="3" t="s">
        <v>38</v>
      </c>
      <c r="I22" s="8">
        <v>0</v>
      </c>
      <c r="J22" s="6"/>
      <c r="K22" s="3" t="s">
        <v>38</v>
      </c>
      <c r="L22" s="8">
        <v>0</v>
      </c>
      <c r="M22" s="6"/>
      <c r="N22" s="3" t="s">
        <v>38</v>
      </c>
      <c r="O22" s="8">
        <v>0</v>
      </c>
      <c r="P22" s="6"/>
    </row>
    <row r="23" spans="1:16" ht="19.2" thickTop="1" thickBot="1" x14ac:dyDescent="0.4">
      <c r="A23" s="3" t="s">
        <v>43</v>
      </c>
      <c r="B23" s="8">
        <v>16</v>
      </c>
      <c r="C23" s="6"/>
      <c r="D23" s="3" t="s">
        <v>44</v>
      </c>
      <c r="E23" s="8">
        <v>0</v>
      </c>
      <c r="F23" s="3" t="s">
        <v>44</v>
      </c>
      <c r="G23" s="8">
        <v>1</v>
      </c>
      <c r="H23" s="3" t="s">
        <v>41</v>
      </c>
      <c r="I23" s="8">
        <v>0</v>
      </c>
      <c r="J23" s="6"/>
      <c r="K23" s="3" t="s">
        <v>41</v>
      </c>
      <c r="L23" s="8">
        <v>0</v>
      </c>
      <c r="M23" s="6"/>
      <c r="N23" s="3" t="s">
        <v>41</v>
      </c>
      <c r="O23" s="8">
        <v>1</v>
      </c>
      <c r="P23" s="6"/>
    </row>
    <row r="24" spans="1:16" ht="19.2" thickTop="1" thickBot="1" x14ac:dyDescent="0.4">
      <c r="A24" s="7" t="s">
        <v>45</v>
      </c>
      <c r="B24" s="8">
        <v>361</v>
      </c>
      <c r="C24" s="6"/>
      <c r="D24" s="3" t="s">
        <v>46</v>
      </c>
      <c r="E24" s="8">
        <v>0</v>
      </c>
      <c r="F24" s="3" t="s">
        <v>46</v>
      </c>
      <c r="G24" s="8">
        <v>1</v>
      </c>
      <c r="H24" s="7" t="s">
        <v>47</v>
      </c>
      <c r="I24" s="8">
        <v>5</v>
      </c>
      <c r="J24" s="6"/>
      <c r="K24" s="7" t="s">
        <v>47</v>
      </c>
      <c r="L24" s="8">
        <v>18</v>
      </c>
      <c r="M24" s="6"/>
      <c r="N24" s="7" t="s">
        <v>47</v>
      </c>
      <c r="O24" s="8">
        <v>3</v>
      </c>
      <c r="P24" s="6"/>
    </row>
    <row r="25" spans="1:16" ht="18.600000000000001" thickTop="1" x14ac:dyDescent="0.35">
      <c r="A25" s="9"/>
      <c r="B25" s="9"/>
      <c r="C25" s="9"/>
      <c r="D25" s="3" t="s">
        <v>48</v>
      </c>
      <c r="E25" s="8">
        <v>0</v>
      </c>
      <c r="F25" s="3" t="s">
        <v>48</v>
      </c>
      <c r="G25" s="8">
        <v>1</v>
      </c>
      <c r="H25" s="9"/>
      <c r="I25" s="9"/>
      <c r="J25" s="9"/>
      <c r="K25" s="9"/>
      <c r="L25" s="9"/>
      <c r="M25" s="9"/>
      <c r="N25" s="9"/>
      <c r="O25" s="9"/>
      <c r="P25" s="9"/>
    </row>
    <row r="26" spans="1:16" ht="18" x14ac:dyDescent="0.35">
      <c r="A26" s="9"/>
      <c r="B26" s="9"/>
      <c r="C26" s="9"/>
      <c r="D26" s="7" t="s">
        <v>49</v>
      </c>
      <c r="E26" s="8">
        <v>21</v>
      </c>
      <c r="F26" s="7" t="s">
        <v>17</v>
      </c>
      <c r="G26" s="8">
        <v>13</v>
      </c>
      <c r="H26" s="9"/>
      <c r="I26" s="9"/>
      <c r="J26" s="9"/>
      <c r="K26" s="9"/>
      <c r="L26" s="9"/>
      <c r="M26" s="9"/>
      <c r="N26" s="9"/>
      <c r="O26" s="9"/>
      <c r="P26" s="9"/>
    </row>
    <row r="27" spans="1:16" ht="18" x14ac:dyDescent="0.35">
      <c r="A27" s="9"/>
      <c r="B27" s="9"/>
      <c r="C27" s="9"/>
      <c r="D27" s="3" t="s">
        <v>50</v>
      </c>
      <c r="E27" s="8"/>
      <c r="F27" s="9"/>
      <c r="G27" s="9"/>
      <c r="H27" s="9"/>
      <c r="I27" s="9"/>
      <c r="J27" s="9"/>
      <c r="K27" s="9"/>
      <c r="L27" s="9"/>
      <c r="M27" s="9"/>
      <c r="N27" s="9"/>
      <c r="O27" s="9"/>
      <c r="P27" s="9"/>
    </row>
    <row r="28" spans="1:16" ht="18" x14ac:dyDescent="0.35">
      <c r="A28" s="9"/>
      <c r="B28" s="9"/>
      <c r="C28" s="9"/>
      <c r="D28" s="3" t="s">
        <v>51</v>
      </c>
      <c r="E28" s="8">
        <v>10</v>
      </c>
      <c r="F28" s="9"/>
      <c r="G28" s="9"/>
      <c r="H28" s="9"/>
      <c r="I28" s="9"/>
      <c r="J28" s="9"/>
      <c r="K28" s="9"/>
      <c r="L28" s="9"/>
      <c r="M28" s="9"/>
      <c r="N28" s="9"/>
      <c r="O28" s="9"/>
      <c r="P28" s="9"/>
    </row>
    <row r="29" spans="1:16" ht="18" x14ac:dyDescent="0.35">
      <c r="A29" s="9"/>
      <c r="B29" s="9"/>
      <c r="C29" s="9"/>
      <c r="D29" s="3" t="s">
        <v>32</v>
      </c>
      <c r="E29" s="8">
        <v>14</v>
      </c>
      <c r="F29" s="9"/>
      <c r="G29" s="9"/>
      <c r="H29" s="9"/>
      <c r="I29" s="9"/>
      <c r="J29" s="9"/>
      <c r="K29" s="9"/>
      <c r="L29" s="9"/>
      <c r="M29" s="9"/>
      <c r="N29" s="9"/>
      <c r="O29" s="9"/>
      <c r="P29" s="9"/>
    </row>
    <row r="30" spans="1:16" ht="18" x14ac:dyDescent="0.35">
      <c r="A30" s="9"/>
      <c r="B30" s="9"/>
      <c r="C30" s="9"/>
      <c r="D30" s="3" t="s">
        <v>52</v>
      </c>
      <c r="E30" s="8">
        <v>1</v>
      </c>
      <c r="F30" s="9"/>
      <c r="G30" s="9"/>
      <c r="H30" s="9"/>
      <c r="I30" s="9"/>
      <c r="J30" s="9"/>
      <c r="K30" s="9"/>
      <c r="L30" s="9"/>
      <c r="M30" s="9"/>
      <c r="N30" s="9"/>
      <c r="O30" s="9"/>
      <c r="P30" s="9"/>
    </row>
    <row r="31" spans="1:16" ht="18" x14ac:dyDescent="0.35">
      <c r="A31" s="9"/>
      <c r="B31" s="9"/>
      <c r="C31" s="9"/>
      <c r="D31" s="7" t="s">
        <v>53</v>
      </c>
      <c r="E31" s="8">
        <v>25</v>
      </c>
      <c r="F31" s="9"/>
      <c r="G31" s="9"/>
      <c r="H31" s="9"/>
      <c r="I31" s="9"/>
      <c r="J31" s="9"/>
      <c r="K31" s="9"/>
      <c r="L31" s="9"/>
      <c r="M31" s="9"/>
      <c r="N31" s="9"/>
      <c r="O31" s="9"/>
      <c r="P31" s="9"/>
    </row>
    <row r="32" spans="1:16" ht="18" x14ac:dyDescent="0.35">
      <c r="A32" s="9"/>
      <c r="B32" s="9"/>
      <c r="C32" s="9"/>
      <c r="D32" s="9"/>
      <c r="E32" s="9"/>
      <c r="F32" s="9"/>
      <c r="G32" s="10"/>
      <c r="H32" s="9"/>
      <c r="I32" s="11"/>
      <c r="J32" s="9"/>
      <c r="K32" s="9"/>
      <c r="L32" s="9"/>
      <c r="M32" s="9"/>
      <c r="N32" s="9"/>
      <c r="O32" s="9"/>
      <c r="P32" s="9"/>
    </row>
  </sheetData>
  <mergeCells count="7">
    <mergeCell ref="A10:P10"/>
    <mergeCell ref="A1:P1"/>
    <mergeCell ref="A2:C2"/>
    <mergeCell ref="D2:F2"/>
    <mergeCell ref="G2:I2"/>
    <mergeCell ref="J2:L2"/>
    <mergeCell ref="M2:P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BBD31-ACD2-46B5-B08F-C8CEA8A4B972}">
  <dimension ref="A1:T350"/>
  <sheetViews>
    <sheetView tabSelected="1" topLeftCell="A11" zoomScale="80" zoomScaleNormal="80" workbookViewId="0">
      <selection activeCell="C20" sqref="C20"/>
    </sheetView>
  </sheetViews>
  <sheetFormatPr defaultColWidth="8.6640625" defaultRowHeight="14.4" x14ac:dyDescent="0.3"/>
  <cols>
    <col min="1" max="1" width="18.109375" style="45" bestFit="1" customWidth="1"/>
    <col min="2" max="2" width="51.44140625" customWidth="1"/>
    <col min="3" max="3" width="55.44140625" style="46" customWidth="1"/>
    <col min="4" max="4" width="22.6640625" style="45" customWidth="1"/>
    <col min="5" max="5" width="11.6640625" bestFit="1" customWidth="1"/>
    <col min="6" max="6" width="9" bestFit="1" customWidth="1"/>
    <col min="7" max="7" width="9.6640625" bestFit="1" customWidth="1"/>
    <col min="8" max="8" width="13.6640625" bestFit="1" customWidth="1"/>
    <col min="9" max="9" width="13.33203125" customWidth="1"/>
    <col min="10" max="10" width="14.109375" customWidth="1"/>
  </cols>
  <sheetData>
    <row r="1" spans="1:10" ht="28.8" x14ac:dyDescent="0.3">
      <c r="A1" s="83" t="s">
        <v>70</v>
      </c>
      <c r="B1" s="84"/>
      <c r="C1" s="84"/>
      <c r="D1" s="84"/>
      <c r="E1" s="84"/>
      <c r="F1" s="84"/>
      <c r="G1" s="84"/>
      <c r="H1" s="84"/>
      <c r="I1" s="84"/>
      <c r="J1" s="85"/>
    </row>
    <row r="2" spans="1:10" s="23" customFormat="1" x14ac:dyDescent="0.3">
      <c r="A2" s="20" t="s">
        <v>71</v>
      </c>
      <c r="B2" s="21" t="s">
        <v>72</v>
      </c>
      <c r="C2" s="22" t="s">
        <v>73</v>
      </c>
      <c r="D2" s="20" t="s">
        <v>15</v>
      </c>
      <c r="E2" s="21" t="s">
        <v>54</v>
      </c>
      <c r="F2" s="21" t="s">
        <v>60</v>
      </c>
      <c r="G2" s="21" t="s">
        <v>74</v>
      </c>
      <c r="H2" s="21" t="s">
        <v>64</v>
      </c>
      <c r="I2" s="21" t="s">
        <v>75</v>
      </c>
      <c r="J2" s="21" t="s">
        <v>76</v>
      </c>
    </row>
    <row r="3" spans="1:10" s="30" customFormat="1" ht="28.8" x14ac:dyDescent="0.3">
      <c r="A3" s="24">
        <v>1</v>
      </c>
      <c r="B3" s="25" t="s">
        <v>77</v>
      </c>
      <c r="C3" s="26" t="s">
        <v>78</v>
      </c>
      <c r="D3" s="24" t="s">
        <v>20</v>
      </c>
      <c r="E3" s="27" t="s">
        <v>79</v>
      </c>
      <c r="F3" s="25">
        <v>3</v>
      </c>
      <c r="G3" s="25">
        <v>3</v>
      </c>
      <c r="H3" s="28">
        <v>1</v>
      </c>
      <c r="I3" s="25">
        <v>0.75</v>
      </c>
      <c r="J3" s="29">
        <f t="shared" ref="J3:J66" si="0">IFERROR(F3*G3*H3/I3,"Missing Data")</f>
        <v>12</v>
      </c>
    </row>
    <row r="4" spans="1:10" s="30" customFormat="1" x14ac:dyDescent="0.3">
      <c r="A4" s="24">
        <v>2</v>
      </c>
      <c r="B4" s="25" t="s">
        <v>80</v>
      </c>
      <c r="C4" s="25" t="s">
        <v>81</v>
      </c>
      <c r="D4" s="24" t="s">
        <v>20</v>
      </c>
      <c r="E4" s="27" t="s">
        <v>79</v>
      </c>
      <c r="F4" s="25">
        <v>3</v>
      </c>
      <c r="G4" s="25">
        <v>3</v>
      </c>
      <c r="H4" s="28">
        <v>1</v>
      </c>
      <c r="I4" s="25">
        <v>0.75</v>
      </c>
      <c r="J4" s="29">
        <f t="shared" si="0"/>
        <v>12</v>
      </c>
    </row>
    <row r="5" spans="1:10" s="30" customFormat="1" ht="259.2" x14ac:dyDescent="0.3">
      <c r="A5" s="24">
        <v>3</v>
      </c>
      <c r="B5" s="25" t="s">
        <v>82</v>
      </c>
      <c r="C5" s="26" t="s">
        <v>83</v>
      </c>
      <c r="D5" s="24" t="s">
        <v>20</v>
      </c>
      <c r="E5" s="27" t="s">
        <v>79</v>
      </c>
      <c r="F5" s="25">
        <v>6</v>
      </c>
      <c r="G5" s="25">
        <v>3</v>
      </c>
      <c r="H5" s="28">
        <v>0.9</v>
      </c>
      <c r="I5" s="25">
        <v>0.5</v>
      </c>
      <c r="J5" s="29">
        <f t="shared" si="0"/>
        <v>32.4</v>
      </c>
    </row>
    <row r="6" spans="1:10" s="30" customFormat="1" ht="115.2" x14ac:dyDescent="0.3">
      <c r="A6" s="24">
        <v>4</v>
      </c>
      <c r="B6" s="25" t="s">
        <v>84</v>
      </c>
      <c r="C6" s="26" t="s">
        <v>85</v>
      </c>
      <c r="D6" s="24" t="s">
        <v>20</v>
      </c>
      <c r="E6" s="27" t="s">
        <v>79</v>
      </c>
      <c r="F6" s="25">
        <v>3</v>
      </c>
      <c r="G6" s="25">
        <v>3</v>
      </c>
      <c r="H6" s="28">
        <v>1</v>
      </c>
      <c r="I6" s="25">
        <v>0.25</v>
      </c>
      <c r="J6" s="29">
        <f t="shared" si="0"/>
        <v>36</v>
      </c>
    </row>
    <row r="7" spans="1:10" s="30" customFormat="1" x14ac:dyDescent="0.3">
      <c r="A7" s="24">
        <v>5</v>
      </c>
      <c r="B7" s="25" t="s">
        <v>86</v>
      </c>
      <c r="C7" s="26" t="s">
        <v>87</v>
      </c>
      <c r="D7" s="24" t="s">
        <v>20</v>
      </c>
      <c r="E7" s="27" t="s">
        <v>79</v>
      </c>
      <c r="F7" s="25">
        <v>3</v>
      </c>
      <c r="G7" s="25">
        <v>3</v>
      </c>
      <c r="H7" s="28">
        <v>1</v>
      </c>
      <c r="I7" s="25">
        <v>0.75</v>
      </c>
      <c r="J7" s="29">
        <f t="shared" si="0"/>
        <v>12</v>
      </c>
    </row>
    <row r="8" spans="1:10" s="30" customFormat="1" x14ac:dyDescent="0.3">
      <c r="A8" s="24">
        <v>6</v>
      </c>
      <c r="B8" s="25" t="s">
        <v>88</v>
      </c>
      <c r="C8" s="26" t="s">
        <v>89</v>
      </c>
      <c r="D8" s="24" t="s">
        <v>20</v>
      </c>
      <c r="E8" s="27" t="s">
        <v>79</v>
      </c>
      <c r="F8" s="25">
        <v>3</v>
      </c>
      <c r="G8" s="25">
        <v>3</v>
      </c>
      <c r="H8" s="28">
        <v>1</v>
      </c>
      <c r="I8" s="25">
        <v>0.75</v>
      </c>
      <c r="J8" s="29">
        <f t="shared" si="0"/>
        <v>12</v>
      </c>
    </row>
    <row r="9" spans="1:10" s="30" customFormat="1" ht="43.2" x14ac:dyDescent="0.3">
      <c r="A9" s="24">
        <v>7</v>
      </c>
      <c r="B9" s="25" t="s">
        <v>90</v>
      </c>
      <c r="C9" s="26" t="s">
        <v>91</v>
      </c>
      <c r="D9" s="24" t="s">
        <v>20</v>
      </c>
      <c r="E9" s="27" t="s">
        <v>79</v>
      </c>
      <c r="F9" s="25">
        <v>3</v>
      </c>
      <c r="G9" s="25">
        <v>3</v>
      </c>
      <c r="H9" s="28">
        <v>1</v>
      </c>
      <c r="I9" s="25">
        <v>0.75</v>
      </c>
      <c r="J9" s="29">
        <f t="shared" si="0"/>
        <v>12</v>
      </c>
    </row>
    <row r="10" spans="1:10" s="30" customFormat="1" ht="57.6" x14ac:dyDescent="0.3">
      <c r="A10" s="24">
        <v>8</v>
      </c>
      <c r="B10" s="25" t="s">
        <v>92</v>
      </c>
      <c r="C10" s="26" t="s">
        <v>93</v>
      </c>
      <c r="D10" s="24" t="s">
        <v>20</v>
      </c>
      <c r="E10" s="27" t="s">
        <v>8</v>
      </c>
      <c r="F10" s="25">
        <v>3</v>
      </c>
      <c r="G10" s="25">
        <v>3</v>
      </c>
      <c r="H10" s="28">
        <v>1</v>
      </c>
      <c r="I10" s="25">
        <v>0.75</v>
      </c>
      <c r="J10" s="29">
        <f t="shared" si="0"/>
        <v>12</v>
      </c>
    </row>
    <row r="11" spans="1:10" s="30" customFormat="1" ht="43.2" x14ac:dyDescent="0.3">
      <c r="A11" s="24">
        <v>9</v>
      </c>
      <c r="B11" s="25" t="s">
        <v>94</v>
      </c>
      <c r="C11" s="26" t="s">
        <v>95</v>
      </c>
      <c r="D11" s="24" t="s">
        <v>22</v>
      </c>
      <c r="E11" s="27" t="s">
        <v>79</v>
      </c>
      <c r="F11" s="25">
        <v>1</v>
      </c>
      <c r="G11" s="25">
        <v>3</v>
      </c>
      <c r="H11" s="28">
        <v>1</v>
      </c>
      <c r="I11" s="25">
        <v>0.25</v>
      </c>
      <c r="J11" s="29">
        <f t="shared" si="0"/>
        <v>12</v>
      </c>
    </row>
    <row r="12" spans="1:10" s="30" customFormat="1" ht="28.8" x14ac:dyDescent="0.3">
      <c r="A12" s="24">
        <v>10</v>
      </c>
      <c r="B12" s="25" t="s">
        <v>96</v>
      </c>
      <c r="C12" s="26" t="s">
        <v>97</v>
      </c>
      <c r="D12" s="24" t="s">
        <v>22</v>
      </c>
      <c r="E12" s="27" t="s">
        <v>79</v>
      </c>
      <c r="F12" s="25">
        <v>1</v>
      </c>
      <c r="G12" s="25">
        <v>3</v>
      </c>
      <c r="H12" s="28">
        <v>1</v>
      </c>
      <c r="I12" s="25">
        <v>0.25</v>
      </c>
      <c r="J12" s="29">
        <f t="shared" si="0"/>
        <v>12</v>
      </c>
    </row>
    <row r="13" spans="1:10" s="30" customFormat="1" ht="28.8" x14ac:dyDescent="0.3">
      <c r="A13" s="24">
        <v>11</v>
      </c>
      <c r="B13" s="25" t="s">
        <v>98</v>
      </c>
      <c r="C13" s="26" t="s">
        <v>99</v>
      </c>
      <c r="D13" s="24" t="s">
        <v>22</v>
      </c>
      <c r="E13" s="27" t="s">
        <v>79</v>
      </c>
      <c r="F13" s="25">
        <v>1</v>
      </c>
      <c r="G13" s="25">
        <v>3</v>
      </c>
      <c r="H13" s="28">
        <v>1</v>
      </c>
      <c r="I13" s="25">
        <v>0.25</v>
      </c>
      <c r="J13" s="29">
        <f t="shared" si="0"/>
        <v>12</v>
      </c>
    </row>
    <row r="14" spans="1:10" s="30" customFormat="1" ht="28.8" x14ac:dyDescent="0.3">
      <c r="A14" s="24">
        <v>12</v>
      </c>
      <c r="B14" s="25" t="s">
        <v>100</v>
      </c>
      <c r="C14" s="26" t="s">
        <v>101</v>
      </c>
      <c r="D14" s="24" t="s">
        <v>22</v>
      </c>
      <c r="E14" s="27" t="s">
        <v>79</v>
      </c>
      <c r="F14" s="25">
        <v>1</v>
      </c>
      <c r="G14" s="25">
        <v>3</v>
      </c>
      <c r="H14" s="28">
        <v>1</v>
      </c>
      <c r="I14" s="25">
        <v>0.25</v>
      </c>
      <c r="J14" s="29">
        <f t="shared" si="0"/>
        <v>12</v>
      </c>
    </row>
    <row r="15" spans="1:10" s="30" customFormat="1" ht="28.8" x14ac:dyDescent="0.3">
      <c r="A15" s="24">
        <v>13</v>
      </c>
      <c r="B15" s="25" t="s">
        <v>102</v>
      </c>
      <c r="C15" s="26" t="s">
        <v>103</v>
      </c>
      <c r="D15" s="24" t="s">
        <v>22</v>
      </c>
      <c r="E15" s="27" t="s">
        <v>79</v>
      </c>
      <c r="F15" s="25">
        <v>1</v>
      </c>
      <c r="G15" s="25">
        <v>3</v>
      </c>
      <c r="H15" s="28">
        <v>1</v>
      </c>
      <c r="I15" s="25">
        <v>0.25</v>
      </c>
      <c r="J15" s="29">
        <f t="shared" si="0"/>
        <v>12</v>
      </c>
    </row>
    <row r="16" spans="1:10" s="30" customFormat="1" ht="43.2" x14ac:dyDescent="0.3">
      <c r="A16" s="24">
        <v>14</v>
      </c>
      <c r="B16" s="25" t="s">
        <v>104</v>
      </c>
      <c r="C16" s="26" t="s">
        <v>105</v>
      </c>
      <c r="D16" s="24" t="s">
        <v>22</v>
      </c>
      <c r="E16" s="27" t="s">
        <v>79</v>
      </c>
      <c r="F16" s="25">
        <v>1</v>
      </c>
      <c r="G16" s="25">
        <v>3</v>
      </c>
      <c r="H16" s="28">
        <v>1</v>
      </c>
      <c r="I16" s="25">
        <v>0.25</v>
      </c>
      <c r="J16" s="29">
        <f t="shared" si="0"/>
        <v>12</v>
      </c>
    </row>
    <row r="17" spans="1:10" s="30" customFormat="1" ht="72" x14ac:dyDescent="0.3">
      <c r="A17" s="24">
        <v>15</v>
      </c>
      <c r="B17" s="25" t="s">
        <v>106</v>
      </c>
      <c r="C17" s="26" t="s">
        <v>897</v>
      </c>
      <c r="D17" s="24" t="s">
        <v>22</v>
      </c>
      <c r="E17" s="27" t="s">
        <v>79</v>
      </c>
      <c r="F17" s="25">
        <v>20</v>
      </c>
      <c r="G17" s="25">
        <v>3</v>
      </c>
      <c r="H17" s="28">
        <v>1</v>
      </c>
      <c r="I17" s="25">
        <v>0.25</v>
      </c>
      <c r="J17" s="29">
        <f t="shared" si="0"/>
        <v>240</v>
      </c>
    </row>
    <row r="18" spans="1:10" s="30" customFormat="1" ht="43.2" x14ac:dyDescent="0.3">
      <c r="A18" s="24">
        <v>16</v>
      </c>
      <c r="B18" s="25" t="s">
        <v>107</v>
      </c>
      <c r="C18" s="26" t="s">
        <v>108</v>
      </c>
      <c r="D18" s="24" t="s">
        <v>22</v>
      </c>
      <c r="E18" s="27" t="s">
        <v>79</v>
      </c>
      <c r="F18" s="25">
        <v>6</v>
      </c>
      <c r="G18" s="25">
        <v>3</v>
      </c>
      <c r="H18" s="28">
        <v>1</v>
      </c>
      <c r="I18" s="25">
        <v>0.25</v>
      </c>
      <c r="J18" s="29">
        <f t="shared" si="0"/>
        <v>72</v>
      </c>
    </row>
    <row r="19" spans="1:10" s="30" customFormat="1" ht="43.2" x14ac:dyDescent="0.3">
      <c r="A19" s="24">
        <v>17</v>
      </c>
      <c r="B19" s="25" t="s">
        <v>109</v>
      </c>
      <c r="C19" s="26" t="s">
        <v>110</v>
      </c>
      <c r="D19" s="24" t="s">
        <v>22</v>
      </c>
      <c r="E19" s="27" t="s">
        <v>79</v>
      </c>
      <c r="F19" s="25">
        <v>2</v>
      </c>
      <c r="G19" s="25">
        <v>3</v>
      </c>
      <c r="H19" s="28">
        <v>1</v>
      </c>
      <c r="I19" s="25">
        <v>0.25</v>
      </c>
      <c r="J19" s="29">
        <f t="shared" si="0"/>
        <v>24</v>
      </c>
    </row>
    <row r="20" spans="1:10" s="30" customFormat="1" ht="57.6" x14ac:dyDescent="0.3">
      <c r="A20" s="24">
        <v>18</v>
      </c>
      <c r="B20" s="25" t="s">
        <v>111</v>
      </c>
      <c r="C20" s="26" t="s">
        <v>112</v>
      </c>
      <c r="D20" s="24" t="s">
        <v>22</v>
      </c>
      <c r="E20" s="27" t="s">
        <v>79</v>
      </c>
      <c r="F20" s="25">
        <v>2</v>
      </c>
      <c r="G20" s="25">
        <v>3</v>
      </c>
      <c r="H20" s="28">
        <v>1</v>
      </c>
      <c r="I20" s="25">
        <v>0.25</v>
      </c>
      <c r="J20" s="29">
        <f t="shared" si="0"/>
        <v>24</v>
      </c>
    </row>
    <row r="21" spans="1:10" s="30" customFormat="1" ht="28.8" x14ac:dyDescent="0.3">
      <c r="A21" s="24">
        <v>19</v>
      </c>
      <c r="B21" s="25" t="s">
        <v>113</v>
      </c>
      <c r="C21" s="26" t="s">
        <v>114</v>
      </c>
      <c r="D21" s="24" t="s">
        <v>22</v>
      </c>
      <c r="E21" s="27" t="s">
        <v>79</v>
      </c>
      <c r="F21" s="25">
        <v>2</v>
      </c>
      <c r="G21" s="25">
        <v>3</v>
      </c>
      <c r="H21" s="28">
        <v>1</v>
      </c>
      <c r="I21" s="25">
        <v>0.25</v>
      </c>
      <c r="J21" s="29">
        <f t="shared" si="0"/>
        <v>24</v>
      </c>
    </row>
    <row r="22" spans="1:10" s="30" customFormat="1" ht="57.6" x14ac:dyDescent="0.3">
      <c r="A22" s="24">
        <v>20</v>
      </c>
      <c r="B22" s="25" t="s">
        <v>115</v>
      </c>
      <c r="C22" s="26" t="s">
        <v>116</v>
      </c>
      <c r="D22" s="24" t="s">
        <v>22</v>
      </c>
      <c r="E22" s="27" t="s">
        <v>79</v>
      </c>
      <c r="F22" s="25">
        <v>2</v>
      </c>
      <c r="G22" s="25">
        <v>3</v>
      </c>
      <c r="H22" s="28">
        <v>1</v>
      </c>
      <c r="I22" s="25">
        <v>0.25</v>
      </c>
      <c r="J22" s="29">
        <f t="shared" si="0"/>
        <v>24</v>
      </c>
    </row>
    <row r="23" spans="1:10" s="30" customFormat="1" ht="43.2" x14ac:dyDescent="0.3">
      <c r="A23" s="24">
        <v>21</v>
      </c>
      <c r="B23" s="25" t="s">
        <v>117</v>
      </c>
      <c r="C23" s="26" t="s">
        <v>118</v>
      </c>
      <c r="D23" s="24" t="s">
        <v>22</v>
      </c>
      <c r="E23" s="27" t="s">
        <v>79</v>
      </c>
      <c r="F23" s="25">
        <v>1</v>
      </c>
      <c r="G23" s="25">
        <v>3</v>
      </c>
      <c r="H23" s="28">
        <v>1</v>
      </c>
      <c r="I23" s="25">
        <v>0.25</v>
      </c>
      <c r="J23" s="29">
        <f t="shared" si="0"/>
        <v>12</v>
      </c>
    </row>
    <row r="24" spans="1:10" s="30" customFormat="1" ht="28.8" x14ac:dyDescent="0.3">
      <c r="A24" s="24">
        <v>22</v>
      </c>
      <c r="B24" s="25" t="s">
        <v>119</v>
      </c>
      <c r="C24" s="26" t="s">
        <v>120</v>
      </c>
      <c r="D24" s="24" t="s">
        <v>22</v>
      </c>
      <c r="E24" s="27" t="s">
        <v>79</v>
      </c>
      <c r="F24" s="25">
        <v>1</v>
      </c>
      <c r="G24" s="25">
        <v>3</v>
      </c>
      <c r="H24" s="28">
        <v>1</v>
      </c>
      <c r="I24" s="25">
        <v>0.25</v>
      </c>
      <c r="J24" s="29">
        <f t="shared" si="0"/>
        <v>12</v>
      </c>
    </row>
    <row r="25" spans="1:10" s="30" customFormat="1" ht="43.2" x14ac:dyDescent="0.3">
      <c r="A25" s="24">
        <v>23</v>
      </c>
      <c r="B25" s="25" t="s">
        <v>121</v>
      </c>
      <c r="C25" s="26" t="s">
        <v>122</v>
      </c>
      <c r="D25" s="24" t="s">
        <v>22</v>
      </c>
      <c r="E25" s="27" t="s">
        <v>79</v>
      </c>
      <c r="F25" s="25">
        <v>2</v>
      </c>
      <c r="G25" s="25">
        <v>3</v>
      </c>
      <c r="H25" s="28">
        <v>1</v>
      </c>
      <c r="I25" s="25">
        <v>0.25</v>
      </c>
      <c r="J25" s="29">
        <f t="shared" si="0"/>
        <v>24</v>
      </c>
    </row>
    <row r="26" spans="1:10" ht="28.8" x14ac:dyDescent="0.3">
      <c r="A26" s="24">
        <v>24</v>
      </c>
      <c r="B26" s="25" t="s">
        <v>123</v>
      </c>
      <c r="C26" s="26" t="s">
        <v>124</v>
      </c>
      <c r="D26" s="24" t="s">
        <v>22</v>
      </c>
      <c r="E26" s="27" t="s">
        <v>79</v>
      </c>
      <c r="F26" s="25">
        <v>45</v>
      </c>
      <c r="G26" s="25">
        <v>3</v>
      </c>
      <c r="H26" s="28">
        <v>1</v>
      </c>
      <c r="I26" s="25">
        <v>0.25</v>
      </c>
      <c r="J26" s="29">
        <f t="shared" si="0"/>
        <v>540</v>
      </c>
    </row>
    <row r="27" spans="1:10" ht="72" x14ac:dyDescent="0.3">
      <c r="A27" s="24">
        <v>25</v>
      </c>
      <c r="B27" s="25" t="s">
        <v>125</v>
      </c>
      <c r="C27" s="26" t="s">
        <v>126</v>
      </c>
      <c r="D27" s="24" t="s">
        <v>22</v>
      </c>
      <c r="E27" s="27" t="s">
        <v>79</v>
      </c>
      <c r="F27" s="25">
        <v>1</v>
      </c>
      <c r="G27" s="25">
        <v>3</v>
      </c>
      <c r="H27" s="28">
        <v>1</v>
      </c>
      <c r="I27" s="25">
        <v>0.25</v>
      </c>
      <c r="J27" s="29">
        <f t="shared" si="0"/>
        <v>12</v>
      </c>
    </row>
    <row r="28" spans="1:10" ht="57.6" x14ac:dyDescent="0.3">
      <c r="A28" s="24">
        <v>26</v>
      </c>
      <c r="B28" s="25" t="s">
        <v>127</v>
      </c>
      <c r="C28" s="26" t="s">
        <v>128</v>
      </c>
      <c r="D28" s="24" t="s">
        <v>22</v>
      </c>
      <c r="E28" s="27" t="s">
        <v>79</v>
      </c>
      <c r="F28" s="25">
        <v>50</v>
      </c>
      <c r="G28" s="25">
        <v>3</v>
      </c>
      <c r="H28" s="28">
        <v>1</v>
      </c>
      <c r="I28" s="25">
        <v>5</v>
      </c>
      <c r="J28" s="29">
        <f t="shared" si="0"/>
        <v>30</v>
      </c>
    </row>
    <row r="29" spans="1:10" ht="28.8" x14ac:dyDescent="0.3">
      <c r="A29" s="24">
        <v>27</v>
      </c>
      <c r="B29" s="25" t="s">
        <v>129</v>
      </c>
      <c r="C29" s="26" t="s">
        <v>130</v>
      </c>
      <c r="D29" s="24" t="s">
        <v>22</v>
      </c>
      <c r="E29" s="27" t="s">
        <v>79</v>
      </c>
      <c r="F29" s="25">
        <v>4</v>
      </c>
      <c r="G29" s="25">
        <v>3</v>
      </c>
      <c r="H29" s="28">
        <v>1</v>
      </c>
      <c r="I29" s="25">
        <v>1</v>
      </c>
      <c r="J29" s="29">
        <f t="shared" si="0"/>
        <v>12</v>
      </c>
    </row>
    <row r="30" spans="1:10" ht="43.2" x14ac:dyDescent="0.3">
      <c r="A30" s="24">
        <v>28</v>
      </c>
      <c r="B30" s="25" t="s">
        <v>131</v>
      </c>
      <c r="C30" s="26" t="s">
        <v>132</v>
      </c>
      <c r="D30" s="24" t="s">
        <v>22</v>
      </c>
      <c r="E30" s="27" t="s">
        <v>79</v>
      </c>
      <c r="F30" s="25">
        <v>6</v>
      </c>
      <c r="G30" s="25">
        <v>3</v>
      </c>
      <c r="H30" s="28">
        <v>1</v>
      </c>
      <c r="I30" s="25">
        <v>0.25</v>
      </c>
      <c r="J30" s="29">
        <f t="shared" si="0"/>
        <v>72</v>
      </c>
    </row>
    <row r="31" spans="1:10" ht="28.8" x14ac:dyDescent="0.3">
      <c r="A31" s="24">
        <v>29</v>
      </c>
      <c r="B31" s="25" t="s">
        <v>133</v>
      </c>
      <c r="C31" s="26" t="s">
        <v>134</v>
      </c>
      <c r="D31" s="24" t="s">
        <v>22</v>
      </c>
      <c r="E31" s="27" t="s">
        <v>79</v>
      </c>
      <c r="F31" s="25">
        <v>6</v>
      </c>
      <c r="G31" s="25">
        <v>3</v>
      </c>
      <c r="H31" s="28">
        <v>1</v>
      </c>
      <c r="I31" s="25">
        <v>0.5</v>
      </c>
      <c r="J31" s="29">
        <f t="shared" si="0"/>
        <v>36</v>
      </c>
    </row>
    <row r="32" spans="1:10" ht="43.2" x14ac:dyDescent="0.3">
      <c r="A32" s="24">
        <v>30</v>
      </c>
      <c r="B32" s="25" t="s">
        <v>135</v>
      </c>
      <c r="C32" s="26" t="s">
        <v>136</v>
      </c>
      <c r="D32" s="24" t="s">
        <v>22</v>
      </c>
      <c r="E32" s="27" t="s">
        <v>79</v>
      </c>
      <c r="F32" s="25">
        <v>1</v>
      </c>
      <c r="G32" s="25">
        <v>3</v>
      </c>
      <c r="H32" s="28">
        <v>1</v>
      </c>
      <c r="I32" s="25">
        <v>0.25</v>
      </c>
      <c r="J32" s="29">
        <f t="shared" si="0"/>
        <v>12</v>
      </c>
    </row>
    <row r="33" spans="1:10" ht="57.6" x14ac:dyDescent="0.3">
      <c r="A33" s="24">
        <v>31</v>
      </c>
      <c r="B33" s="25" t="s">
        <v>137</v>
      </c>
      <c r="C33" s="26" t="s">
        <v>138</v>
      </c>
      <c r="D33" s="24" t="s">
        <v>24</v>
      </c>
      <c r="E33" s="27" t="s">
        <v>79</v>
      </c>
      <c r="F33" s="25">
        <v>8</v>
      </c>
      <c r="G33" s="25">
        <v>1</v>
      </c>
      <c r="H33" s="28">
        <v>1</v>
      </c>
      <c r="I33" s="25">
        <v>0.5</v>
      </c>
      <c r="J33" s="29">
        <f t="shared" si="0"/>
        <v>16</v>
      </c>
    </row>
    <row r="34" spans="1:10" ht="72" x14ac:dyDescent="0.3">
      <c r="A34" s="24">
        <v>32</v>
      </c>
      <c r="B34" s="25" t="s">
        <v>139</v>
      </c>
      <c r="C34" s="26" t="s">
        <v>140</v>
      </c>
      <c r="D34" s="24" t="s">
        <v>24</v>
      </c>
      <c r="E34" s="27" t="s">
        <v>79</v>
      </c>
      <c r="F34" s="25">
        <v>8</v>
      </c>
      <c r="G34" s="25">
        <v>1</v>
      </c>
      <c r="H34" s="28">
        <v>1</v>
      </c>
      <c r="I34" s="25">
        <v>0.5</v>
      </c>
      <c r="J34" s="29">
        <f t="shared" si="0"/>
        <v>16</v>
      </c>
    </row>
    <row r="35" spans="1:10" ht="100.8" x14ac:dyDescent="0.3">
      <c r="A35" s="24">
        <v>33</v>
      </c>
      <c r="B35" s="25" t="s">
        <v>141</v>
      </c>
      <c r="C35" s="26" t="s">
        <v>142</v>
      </c>
      <c r="D35" s="24" t="s">
        <v>24</v>
      </c>
      <c r="E35" s="27" t="s">
        <v>79</v>
      </c>
      <c r="F35" s="25">
        <v>8</v>
      </c>
      <c r="G35" s="25">
        <v>3</v>
      </c>
      <c r="H35" s="28">
        <v>1</v>
      </c>
      <c r="I35" s="25">
        <v>0.5</v>
      </c>
      <c r="J35" s="29">
        <f t="shared" si="0"/>
        <v>48</v>
      </c>
    </row>
    <row r="36" spans="1:10" ht="72" x14ac:dyDescent="0.3">
      <c r="A36" s="24">
        <v>34</v>
      </c>
      <c r="B36" s="25" t="s">
        <v>143</v>
      </c>
      <c r="C36" s="26" t="s">
        <v>144</v>
      </c>
      <c r="D36" s="24" t="s">
        <v>24</v>
      </c>
      <c r="E36" s="27" t="s">
        <v>79</v>
      </c>
      <c r="F36" s="25">
        <v>8</v>
      </c>
      <c r="G36" s="25">
        <v>3</v>
      </c>
      <c r="H36" s="28">
        <v>1</v>
      </c>
      <c r="I36" s="25">
        <v>0.5</v>
      </c>
      <c r="J36" s="29">
        <f t="shared" si="0"/>
        <v>48</v>
      </c>
    </row>
    <row r="37" spans="1:10" ht="57.6" x14ac:dyDescent="0.3">
      <c r="A37" s="24">
        <v>35</v>
      </c>
      <c r="B37" s="25" t="s">
        <v>145</v>
      </c>
      <c r="C37" s="26" t="s">
        <v>146</v>
      </c>
      <c r="D37" s="24" t="s">
        <v>24</v>
      </c>
      <c r="E37" s="27" t="s">
        <v>79</v>
      </c>
      <c r="F37" s="25">
        <v>8</v>
      </c>
      <c r="G37" s="25">
        <v>3</v>
      </c>
      <c r="H37" s="28">
        <v>1</v>
      </c>
      <c r="I37" s="25">
        <v>0.5</v>
      </c>
      <c r="J37" s="29">
        <f t="shared" si="0"/>
        <v>48</v>
      </c>
    </row>
    <row r="38" spans="1:10" ht="72" x14ac:dyDescent="0.3">
      <c r="A38" s="24">
        <v>36</v>
      </c>
      <c r="B38" s="25" t="s">
        <v>147</v>
      </c>
      <c r="C38" s="26" t="s">
        <v>148</v>
      </c>
      <c r="D38" s="24" t="s">
        <v>24</v>
      </c>
      <c r="E38" s="27" t="s">
        <v>79</v>
      </c>
      <c r="F38" s="25">
        <v>8</v>
      </c>
      <c r="G38" s="25">
        <v>3</v>
      </c>
      <c r="H38" s="28">
        <v>1</v>
      </c>
      <c r="I38" s="25">
        <v>0.5</v>
      </c>
      <c r="J38" s="29">
        <f t="shared" si="0"/>
        <v>48</v>
      </c>
    </row>
    <row r="39" spans="1:10" ht="72" x14ac:dyDescent="0.3">
      <c r="A39" s="24">
        <v>37</v>
      </c>
      <c r="B39" s="25" t="s">
        <v>149</v>
      </c>
      <c r="C39" s="26" t="s">
        <v>150</v>
      </c>
      <c r="D39" s="24" t="s">
        <v>24</v>
      </c>
      <c r="E39" s="27" t="s">
        <v>79</v>
      </c>
      <c r="F39" s="25">
        <v>8</v>
      </c>
      <c r="G39" s="25">
        <v>3</v>
      </c>
      <c r="H39" s="28">
        <v>1</v>
      </c>
      <c r="I39" s="25">
        <v>0.5</v>
      </c>
      <c r="J39" s="29">
        <f t="shared" si="0"/>
        <v>48</v>
      </c>
    </row>
    <row r="40" spans="1:10" ht="115.2" x14ac:dyDescent="0.3">
      <c r="A40" s="24">
        <v>38</v>
      </c>
      <c r="B40" s="25" t="s">
        <v>151</v>
      </c>
      <c r="C40" s="26" t="s">
        <v>152</v>
      </c>
      <c r="D40" s="24" t="s">
        <v>24</v>
      </c>
      <c r="E40" s="27" t="s">
        <v>79</v>
      </c>
      <c r="F40" s="25">
        <v>2</v>
      </c>
      <c r="G40" s="25">
        <v>3</v>
      </c>
      <c r="H40" s="28">
        <v>1</v>
      </c>
      <c r="I40" s="25">
        <v>0.5</v>
      </c>
      <c r="J40" s="29">
        <f t="shared" si="0"/>
        <v>12</v>
      </c>
    </row>
    <row r="41" spans="1:10" ht="86.4" x14ac:dyDescent="0.3">
      <c r="A41" s="24">
        <v>39</v>
      </c>
      <c r="B41" s="25" t="s">
        <v>153</v>
      </c>
      <c r="C41" s="26" t="s">
        <v>154</v>
      </c>
      <c r="D41" s="24" t="s">
        <v>24</v>
      </c>
      <c r="E41" s="27" t="s">
        <v>79</v>
      </c>
      <c r="F41" s="25">
        <v>8</v>
      </c>
      <c r="G41" s="25">
        <v>3</v>
      </c>
      <c r="H41" s="28">
        <v>1</v>
      </c>
      <c r="I41" s="25">
        <v>0.5</v>
      </c>
      <c r="J41" s="29">
        <f t="shared" si="0"/>
        <v>48</v>
      </c>
    </row>
    <row r="42" spans="1:10" ht="72" x14ac:dyDescent="0.3">
      <c r="A42" s="24">
        <v>40</v>
      </c>
      <c r="B42" s="25" t="s">
        <v>155</v>
      </c>
      <c r="C42" s="26" t="s">
        <v>156</v>
      </c>
      <c r="D42" s="24" t="s">
        <v>24</v>
      </c>
      <c r="E42" s="27" t="s">
        <v>79</v>
      </c>
      <c r="F42" s="25">
        <v>8</v>
      </c>
      <c r="G42" s="25">
        <v>3</v>
      </c>
      <c r="H42" s="28">
        <v>1</v>
      </c>
      <c r="I42" s="25">
        <v>0.5</v>
      </c>
      <c r="J42" s="29">
        <f t="shared" si="0"/>
        <v>48</v>
      </c>
    </row>
    <row r="43" spans="1:10" ht="57.6" x14ac:dyDescent="0.3">
      <c r="A43" s="24">
        <v>41</v>
      </c>
      <c r="B43" s="25" t="s">
        <v>157</v>
      </c>
      <c r="C43" s="26" t="s">
        <v>158</v>
      </c>
      <c r="D43" s="24" t="s">
        <v>24</v>
      </c>
      <c r="E43" s="27" t="s">
        <v>79</v>
      </c>
      <c r="F43" s="25">
        <v>8</v>
      </c>
      <c r="G43" s="25">
        <v>3</v>
      </c>
      <c r="H43" s="28">
        <v>1</v>
      </c>
      <c r="I43" s="25">
        <v>0.5</v>
      </c>
      <c r="J43" s="29">
        <f t="shared" si="0"/>
        <v>48</v>
      </c>
    </row>
    <row r="44" spans="1:10" ht="86.4" x14ac:dyDescent="0.3">
      <c r="A44" s="24">
        <v>42</v>
      </c>
      <c r="B44" s="25" t="s">
        <v>159</v>
      </c>
      <c r="C44" s="26" t="s">
        <v>160</v>
      </c>
      <c r="D44" s="24" t="s">
        <v>24</v>
      </c>
      <c r="E44" s="27" t="s">
        <v>79</v>
      </c>
      <c r="F44" s="25">
        <v>8</v>
      </c>
      <c r="G44" s="25">
        <v>3</v>
      </c>
      <c r="H44" s="28">
        <v>1</v>
      </c>
      <c r="I44" s="25">
        <v>0.5</v>
      </c>
      <c r="J44" s="29">
        <f t="shared" si="0"/>
        <v>48</v>
      </c>
    </row>
    <row r="45" spans="1:10" ht="100.8" x14ac:dyDescent="0.3">
      <c r="A45" s="24">
        <v>43</v>
      </c>
      <c r="B45" s="25" t="s">
        <v>161</v>
      </c>
      <c r="C45" s="26" t="s">
        <v>162</v>
      </c>
      <c r="D45" s="24" t="s">
        <v>24</v>
      </c>
      <c r="E45" s="27" t="s">
        <v>79</v>
      </c>
      <c r="F45" s="25">
        <v>8</v>
      </c>
      <c r="G45" s="25">
        <v>3</v>
      </c>
      <c r="H45" s="28">
        <v>1</v>
      </c>
      <c r="I45" s="25">
        <v>0.5</v>
      </c>
      <c r="J45" s="29">
        <f t="shared" si="0"/>
        <v>48</v>
      </c>
    </row>
    <row r="46" spans="1:10" ht="86.4" x14ac:dyDescent="0.3">
      <c r="A46" s="24">
        <v>44</v>
      </c>
      <c r="B46" s="25" t="s">
        <v>163</v>
      </c>
      <c r="C46" s="26" t="s">
        <v>164</v>
      </c>
      <c r="D46" s="24" t="s">
        <v>24</v>
      </c>
      <c r="E46" s="27" t="s">
        <v>79</v>
      </c>
      <c r="F46" s="25">
        <v>8</v>
      </c>
      <c r="G46" s="25">
        <v>3</v>
      </c>
      <c r="H46" s="28">
        <v>1</v>
      </c>
      <c r="I46" s="25">
        <v>0.5</v>
      </c>
      <c r="J46" s="29">
        <f t="shared" si="0"/>
        <v>48</v>
      </c>
    </row>
    <row r="47" spans="1:10" ht="100.8" x14ac:dyDescent="0.3">
      <c r="A47" s="24">
        <v>45</v>
      </c>
      <c r="B47" s="25" t="s">
        <v>165</v>
      </c>
      <c r="C47" s="26" t="s">
        <v>166</v>
      </c>
      <c r="D47" s="24" t="s">
        <v>24</v>
      </c>
      <c r="E47" s="27" t="s">
        <v>79</v>
      </c>
      <c r="F47" s="25">
        <v>8</v>
      </c>
      <c r="G47" s="25">
        <v>3</v>
      </c>
      <c r="H47" s="28">
        <v>1</v>
      </c>
      <c r="I47" s="25">
        <v>0.04</v>
      </c>
      <c r="J47" s="29">
        <f t="shared" si="0"/>
        <v>600</v>
      </c>
    </row>
    <row r="48" spans="1:10" ht="57.6" x14ac:dyDescent="0.3">
      <c r="A48" s="24">
        <v>46</v>
      </c>
      <c r="B48" s="25" t="s">
        <v>167</v>
      </c>
      <c r="C48" s="26" t="s">
        <v>168</v>
      </c>
      <c r="D48" s="24" t="s">
        <v>24</v>
      </c>
      <c r="E48" s="27" t="s">
        <v>79</v>
      </c>
      <c r="F48" s="25">
        <v>8</v>
      </c>
      <c r="G48" s="25">
        <v>3</v>
      </c>
      <c r="H48" s="28">
        <v>1</v>
      </c>
      <c r="I48" s="25">
        <v>0.5</v>
      </c>
      <c r="J48" s="29">
        <f t="shared" si="0"/>
        <v>48</v>
      </c>
    </row>
    <row r="49" spans="1:10" ht="100.8" x14ac:dyDescent="0.3">
      <c r="A49" s="24">
        <v>47</v>
      </c>
      <c r="B49" s="25" t="s">
        <v>169</v>
      </c>
      <c r="C49" s="26" t="s">
        <v>170</v>
      </c>
      <c r="D49" s="24" t="s">
        <v>24</v>
      </c>
      <c r="E49" s="27" t="s">
        <v>79</v>
      </c>
      <c r="F49" s="25">
        <v>1</v>
      </c>
      <c r="G49" s="25">
        <v>3</v>
      </c>
      <c r="H49" s="28">
        <v>1</v>
      </c>
      <c r="I49" s="25">
        <v>0.5</v>
      </c>
      <c r="J49" s="29">
        <f t="shared" si="0"/>
        <v>6</v>
      </c>
    </row>
    <row r="50" spans="1:10" ht="100.8" x14ac:dyDescent="0.3">
      <c r="A50" s="24">
        <v>48</v>
      </c>
      <c r="B50" s="25" t="s">
        <v>171</v>
      </c>
      <c r="C50" s="26" t="s">
        <v>172</v>
      </c>
      <c r="D50" s="24" t="s">
        <v>24</v>
      </c>
      <c r="E50" s="27" t="s">
        <v>79</v>
      </c>
      <c r="F50" s="25">
        <v>1</v>
      </c>
      <c r="G50" s="25">
        <v>3</v>
      </c>
      <c r="H50" s="28">
        <v>1</v>
      </c>
      <c r="I50" s="25">
        <v>0.5</v>
      </c>
      <c r="J50" s="29">
        <f t="shared" si="0"/>
        <v>6</v>
      </c>
    </row>
    <row r="51" spans="1:10" ht="100.8" x14ac:dyDescent="0.3">
      <c r="A51" s="24">
        <v>49</v>
      </c>
      <c r="B51" s="25" t="s">
        <v>173</v>
      </c>
      <c r="C51" s="26" t="s">
        <v>174</v>
      </c>
      <c r="D51" s="24" t="s">
        <v>24</v>
      </c>
      <c r="E51" s="27" t="s">
        <v>79</v>
      </c>
      <c r="F51" s="25">
        <v>1</v>
      </c>
      <c r="G51" s="25">
        <v>3</v>
      </c>
      <c r="H51" s="28">
        <v>1</v>
      </c>
      <c r="I51" s="25">
        <v>0.5</v>
      </c>
      <c r="J51" s="29">
        <f t="shared" si="0"/>
        <v>6</v>
      </c>
    </row>
    <row r="52" spans="1:10" ht="72" x14ac:dyDescent="0.3">
      <c r="A52" s="24">
        <v>50</v>
      </c>
      <c r="B52" s="25" t="s">
        <v>175</v>
      </c>
      <c r="C52" s="26" t="s">
        <v>176</v>
      </c>
      <c r="D52" s="24" t="s">
        <v>24</v>
      </c>
      <c r="E52" s="27" t="s">
        <v>79</v>
      </c>
      <c r="F52" s="25">
        <v>20</v>
      </c>
      <c r="G52" s="25">
        <v>3</v>
      </c>
      <c r="H52" s="28">
        <v>1</v>
      </c>
      <c r="I52" s="25">
        <v>0.5</v>
      </c>
      <c r="J52" s="29">
        <f t="shared" si="0"/>
        <v>120</v>
      </c>
    </row>
    <row r="53" spans="1:10" ht="57.6" x14ac:dyDescent="0.3">
      <c r="A53" s="24">
        <v>51</v>
      </c>
      <c r="B53" s="25" t="s">
        <v>177</v>
      </c>
      <c r="C53" s="26" t="s">
        <v>178</v>
      </c>
      <c r="D53" s="24" t="s">
        <v>24</v>
      </c>
      <c r="E53" s="27" t="s">
        <v>79</v>
      </c>
      <c r="F53" s="25">
        <v>8</v>
      </c>
      <c r="G53" s="25">
        <v>3</v>
      </c>
      <c r="H53" s="28">
        <v>1</v>
      </c>
      <c r="I53" s="25">
        <v>0.5</v>
      </c>
      <c r="J53" s="29">
        <f t="shared" si="0"/>
        <v>48</v>
      </c>
    </row>
    <row r="54" spans="1:10" ht="72" x14ac:dyDescent="0.3">
      <c r="A54" s="24">
        <v>52</v>
      </c>
      <c r="B54" s="25" t="s">
        <v>179</v>
      </c>
      <c r="C54" s="26" t="s">
        <v>180</v>
      </c>
      <c r="D54" s="24" t="s">
        <v>24</v>
      </c>
      <c r="E54" s="27" t="s">
        <v>181</v>
      </c>
      <c r="F54" s="25">
        <v>8</v>
      </c>
      <c r="G54" s="25">
        <v>1</v>
      </c>
      <c r="H54" s="28">
        <v>1</v>
      </c>
      <c r="I54" s="25">
        <v>0.5</v>
      </c>
      <c r="J54" s="29">
        <f t="shared" si="0"/>
        <v>16</v>
      </c>
    </row>
    <row r="55" spans="1:10" ht="72" x14ac:dyDescent="0.3">
      <c r="A55" s="24">
        <v>53</v>
      </c>
      <c r="B55" s="25" t="s">
        <v>182</v>
      </c>
      <c r="C55" s="26" t="s">
        <v>183</v>
      </c>
      <c r="D55" s="24" t="s">
        <v>24</v>
      </c>
      <c r="E55" s="27" t="s">
        <v>181</v>
      </c>
      <c r="F55" s="25">
        <v>8</v>
      </c>
      <c r="G55" s="25">
        <v>1</v>
      </c>
      <c r="H55" s="28">
        <v>1</v>
      </c>
      <c r="I55" s="25">
        <v>0.5</v>
      </c>
      <c r="J55" s="29">
        <f t="shared" si="0"/>
        <v>16</v>
      </c>
    </row>
    <row r="56" spans="1:10" ht="72" x14ac:dyDescent="0.3">
      <c r="A56" s="24">
        <v>54</v>
      </c>
      <c r="B56" s="25" t="s">
        <v>184</v>
      </c>
      <c r="C56" s="26" t="s">
        <v>185</v>
      </c>
      <c r="D56" s="24" t="s">
        <v>24</v>
      </c>
      <c r="E56" s="27" t="s">
        <v>79</v>
      </c>
      <c r="F56" s="25">
        <v>8</v>
      </c>
      <c r="G56" s="25">
        <v>1</v>
      </c>
      <c r="H56" s="28">
        <v>1</v>
      </c>
      <c r="I56" s="25">
        <v>0.5</v>
      </c>
      <c r="J56" s="29">
        <f t="shared" si="0"/>
        <v>16</v>
      </c>
    </row>
    <row r="57" spans="1:10" ht="72" x14ac:dyDescent="0.3">
      <c r="A57" s="24">
        <v>55</v>
      </c>
      <c r="B57" s="25" t="s">
        <v>186</v>
      </c>
      <c r="C57" s="26" t="s">
        <v>187</v>
      </c>
      <c r="D57" s="24" t="s">
        <v>24</v>
      </c>
      <c r="E57" s="27" t="s">
        <v>79</v>
      </c>
      <c r="F57" s="25">
        <v>8</v>
      </c>
      <c r="G57" s="25">
        <v>1</v>
      </c>
      <c r="H57" s="28">
        <v>1</v>
      </c>
      <c r="I57" s="25">
        <v>0.5</v>
      </c>
      <c r="J57" s="29">
        <f t="shared" si="0"/>
        <v>16</v>
      </c>
    </row>
    <row r="58" spans="1:10" ht="57.6" x14ac:dyDescent="0.3">
      <c r="A58" s="24">
        <v>56</v>
      </c>
      <c r="B58" s="25" t="s">
        <v>188</v>
      </c>
      <c r="C58" s="26" t="s">
        <v>189</v>
      </c>
      <c r="D58" s="24" t="s">
        <v>24</v>
      </c>
      <c r="E58" s="27" t="s">
        <v>79</v>
      </c>
      <c r="F58" s="25">
        <v>8</v>
      </c>
      <c r="G58" s="25">
        <v>3</v>
      </c>
      <c r="H58" s="28">
        <v>1</v>
      </c>
      <c r="I58" s="25">
        <v>0.5</v>
      </c>
      <c r="J58" s="29">
        <f t="shared" si="0"/>
        <v>48</v>
      </c>
    </row>
    <row r="59" spans="1:10" ht="57.6" x14ac:dyDescent="0.3">
      <c r="A59" s="24">
        <v>57</v>
      </c>
      <c r="B59" s="25" t="s">
        <v>190</v>
      </c>
      <c r="C59" s="26" t="s">
        <v>191</v>
      </c>
      <c r="D59" s="24" t="s">
        <v>24</v>
      </c>
      <c r="E59" s="27" t="s">
        <v>79</v>
      </c>
      <c r="F59" s="25">
        <v>8</v>
      </c>
      <c r="G59" s="25">
        <v>3</v>
      </c>
      <c r="H59" s="28">
        <v>1</v>
      </c>
      <c r="I59" s="25">
        <v>0.5</v>
      </c>
      <c r="J59" s="29">
        <f t="shared" si="0"/>
        <v>48</v>
      </c>
    </row>
    <row r="60" spans="1:10" ht="28.8" x14ac:dyDescent="0.3">
      <c r="A60" s="24">
        <v>58</v>
      </c>
      <c r="B60" s="25" t="s">
        <v>192</v>
      </c>
      <c r="C60" s="26" t="s">
        <v>193</v>
      </c>
      <c r="D60" s="24" t="s">
        <v>24</v>
      </c>
      <c r="E60" s="27" t="s">
        <v>194</v>
      </c>
      <c r="F60" s="25">
        <v>4</v>
      </c>
      <c r="G60" s="25">
        <v>3</v>
      </c>
      <c r="H60" s="28">
        <v>1</v>
      </c>
      <c r="I60" s="25">
        <v>0.25</v>
      </c>
      <c r="J60" s="29">
        <f t="shared" si="0"/>
        <v>48</v>
      </c>
    </row>
    <row r="61" spans="1:10" ht="57.6" x14ac:dyDescent="0.3">
      <c r="A61" s="24">
        <v>59</v>
      </c>
      <c r="B61" s="25" t="s">
        <v>195</v>
      </c>
      <c r="C61" s="26" t="s">
        <v>196</v>
      </c>
      <c r="D61" s="24" t="s">
        <v>24</v>
      </c>
      <c r="E61" s="27" t="s">
        <v>79</v>
      </c>
      <c r="F61" s="25">
        <v>8</v>
      </c>
      <c r="G61" s="25">
        <v>3</v>
      </c>
      <c r="H61" s="28">
        <v>1</v>
      </c>
      <c r="I61" s="25">
        <v>0.5</v>
      </c>
      <c r="J61" s="29">
        <f t="shared" si="0"/>
        <v>48</v>
      </c>
    </row>
    <row r="62" spans="1:10" ht="72" x14ac:dyDescent="0.3">
      <c r="A62" s="24">
        <v>60</v>
      </c>
      <c r="B62" s="25" t="s">
        <v>197</v>
      </c>
      <c r="C62" s="26" t="s">
        <v>198</v>
      </c>
      <c r="D62" s="24" t="s">
        <v>24</v>
      </c>
      <c r="E62" s="27" t="s">
        <v>79</v>
      </c>
      <c r="F62" s="25">
        <v>8</v>
      </c>
      <c r="G62" s="25">
        <v>3</v>
      </c>
      <c r="H62" s="28">
        <v>1</v>
      </c>
      <c r="I62" s="25">
        <v>0.5</v>
      </c>
      <c r="J62" s="29">
        <f t="shared" si="0"/>
        <v>48</v>
      </c>
    </row>
    <row r="63" spans="1:10" ht="57.6" x14ac:dyDescent="0.3">
      <c r="A63" s="24">
        <v>61</v>
      </c>
      <c r="B63" s="25" t="s">
        <v>199</v>
      </c>
      <c r="C63" s="26" t="s">
        <v>200</v>
      </c>
      <c r="D63" s="24" t="s">
        <v>24</v>
      </c>
      <c r="E63" s="27" t="s">
        <v>79</v>
      </c>
      <c r="F63" s="25">
        <v>8</v>
      </c>
      <c r="G63" s="25">
        <v>3</v>
      </c>
      <c r="H63" s="28">
        <v>1</v>
      </c>
      <c r="I63" s="25">
        <v>3</v>
      </c>
      <c r="J63" s="29">
        <f t="shared" si="0"/>
        <v>8</v>
      </c>
    </row>
    <row r="64" spans="1:10" ht="72" x14ac:dyDescent="0.3">
      <c r="A64" s="24">
        <v>62</v>
      </c>
      <c r="B64" s="25" t="s">
        <v>201</v>
      </c>
      <c r="C64" s="26" t="s">
        <v>202</v>
      </c>
      <c r="D64" s="24" t="s">
        <v>24</v>
      </c>
      <c r="E64" s="27" t="s">
        <v>79</v>
      </c>
      <c r="F64" s="25">
        <v>8</v>
      </c>
      <c r="G64" s="25">
        <v>3</v>
      </c>
      <c r="H64" s="28">
        <v>1</v>
      </c>
      <c r="I64" s="25">
        <v>0.5</v>
      </c>
      <c r="J64" s="29">
        <f t="shared" si="0"/>
        <v>48</v>
      </c>
    </row>
    <row r="65" spans="1:10" ht="115.2" x14ac:dyDescent="0.3">
      <c r="A65" s="24">
        <v>63</v>
      </c>
      <c r="B65" s="25" t="s">
        <v>203</v>
      </c>
      <c r="C65" s="26" t="s">
        <v>204</v>
      </c>
      <c r="D65" s="24" t="s">
        <v>24</v>
      </c>
      <c r="E65" s="27" t="s">
        <v>79</v>
      </c>
      <c r="F65" s="25">
        <v>8</v>
      </c>
      <c r="G65" s="25">
        <v>3</v>
      </c>
      <c r="H65" s="28">
        <v>1</v>
      </c>
      <c r="I65" s="25">
        <v>0.5</v>
      </c>
      <c r="J65" s="29">
        <f t="shared" si="0"/>
        <v>48</v>
      </c>
    </row>
    <row r="66" spans="1:10" ht="57.6" x14ac:dyDescent="0.3">
      <c r="A66" s="24">
        <v>64</v>
      </c>
      <c r="B66" s="25" t="s">
        <v>205</v>
      </c>
      <c r="C66" s="26" t="s">
        <v>206</v>
      </c>
      <c r="D66" s="24" t="s">
        <v>24</v>
      </c>
      <c r="E66" s="27" t="s">
        <v>79</v>
      </c>
      <c r="F66" s="25">
        <v>8</v>
      </c>
      <c r="G66" s="25">
        <v>3</v>
      </c>
      <c r="H66" s="28">
        <v>1</v>
      </c>
      <c r="I66" s="25">
        <v>0.5</v>
      </c>
      <c r="J66" s="29">
        <f t="shared" si="0"/>
        <v>48</v>
      </c>
    </row>
    <row r="67" spans="1:10" ht="43.2" x14ac:dyDescent="0.3">
      <c r="A67" s="24">
        <v>65</v>
      </c>
      <c r="B67" s="25" t="s">
        <v>207</v>
      </c>
      <c r="C67" s="26" t="s">
        <v>208</v>
      </c>
      <c r="D67" s="25" t="s">
        <v>26</v>
      </c>
      <c r="E67" s="27" t="s">
        <v>79</v>
      </c>
      <c r="F67" s="25">
        <v>300</v>
      </c>
      <c r="G67" s="25">
        <v>3</v>
      </c>
      <c r="H67" s="28">
        <v>1</v>
      </c>
      <c r="I67" s="25">
        <v>0.25</v>
      </c>
      <c r="J67" s="29"/>
    </row>
    <row r="68" spans="1:10" ht="43.2" x14ac:dyDescent="0.3">
      <c r="A68" s="24">
        <v>66</v>
      </c>
      <c r="B68" s="31" t="s">
        <v>209</v>
      </c>
      <c r="C68" s="26" t="s">
        <v>210</v>
      </c>
      <c r="D68" s="24" t="s">
        <v>26</v>
      </c>
      <c r="E68" s="27" t="s">
        <v>79</v>
      </c>
      <c r="F68" s="25">
        <v>3</v>
      </c>
      <c r="G68" s="25">
        <v>3</v>
      </c>
      <c r="H68" s="28">
        <v>1</v>
      </c>
      <c r="I68" s="32">
        <f t="shared" ref="I68:I131" si="1">(1/30)</f>
        <v>3.3333333333333333E-2</v>
      </c>
      <c r="J68" s="29">
        <f t="shared" ref="J68:J131" si="2">IFERROR(F68*G68*H68/I68,"Missing Data")</f>
        <v>270</v>
      </c>
    </row>
    <row r="69" spans="1:10" ht="28.8" x14ac:dyDescent="0.3">
      <c r="A69" s="24">
        <v>67</v>
      </c>
      <c r="B69" s="25" t="s">
        <v>211</v>
      </c>
      <c r="C69" s="26" t="s">
        <v>212</v>
      </c>
      <c r="D69" s="24" t="s">
        <v>26</v>
      </c>
      <c r="E69" s="27" t="s">
        <v>79</v>
      </c>
      <c r="F69" s="25">
        <v>3</v>
      </c>
      <c r="G69" s="25">
        <v>3</v>
      </c>
      <c r="H69" s="28">
        <v>1</v>
      </c>
      <c r="I69" s="32">
        <f t="shared" si="1"/>
        <v>3.3333333333333333E-2</v>
      </c>
      <c r="J69" s="29">
        <f t="shared" si="2"/>
        <v>270</v>
      </c>
    </row>
    <row r="70" spans="1:10" ht="57.6" x14ac:dyDescent="0.3">
      <c r="A70" s="24">
        <v>68</v>
      </c>
      <c r="B70" s="25" t="s">
        <v>213</v>
      </c>
      <c r="C70" s="26" t="s">
        <v>214</v>
      </c>
      <c r="D70" s="24" t="s">
        <v>26</v>
      </c>
      <c r="E70" s="27" t="s">
        <v>79</v>
      </c>
      <c r="F70" s="25">
        <v>3</v>
      </c>
      <c r="G70" s="25">
        <v>3</v>
      </c>
      <c r="H70" s="28">
        <v>1</v>
      </c>
      <c r="I70" s="32">
        <f t="shared" si="1"/>
        <v>3.3333333333333333E-2</v>
      </c>
      <c r="J70" s="29">
        <f t="shared" si="2"/>
        <v>270</v>
      </c>
    </row>
    <row r="71" spans="1:10" ht="43.2" x14ac:dyDescent="0.3">
      <c r="A71" s="24">
        <v>69</v>
      </c>
      <c r="B71" s="25" t="s">
        <v>215</v>
      </c>
      <c r="C71" s="26" t="s">
        <v>216</v>
      </c>
      <c r="D71" s="24" t="s">
        <v>26</v>
      </c>
      <c r="E71" s="27" t="s">
        <v>79</v>
      </c>
      <c r="F71" s="25">
        <v>3</v>
      </c>
      <c r="G71" s="25">
        <v>3</v>
      </c>
      <c r="H71" s="28">
        <v>1</v>
      </c>
      <c r="I71" s="32">
        <f t="shared" si="1"/>
        <v>3.3333333333333333E-2</v>
      </c>
      <c r="J71" s="29">
        <f t="shared" si="2"/>
        <v>270</v>
      </c>
    </row>
    <row r="72" spans="1:10" ht="28.8" x14ac:dyDescent="0.3">
      <c r="A72" s="24">
        <v>70</v>
      </c>
      <c r="B72" s="25" t="s">
        <v>217</v>
      </c>
      <c r="C72" s="26" t="s">
        <v>218</v>
      </c>
      <c r="D72" s="24" t="s">
        <v>26</v>
      </c>
      <c r="E72" s="27" t="s">
        <v>79</v>
      </c>
      <c r="F72" s="25">
        <v>3</v>
      </c>
      <c r="G72" s="25">
        <v>3</v>
      </c>
      <c r="H72" s="28">
        <v>1</v>
      </c>
      <c r="I72" s="32">
        <f t="shared" si="1"/>
        <v>3.3333333333333333E-2</v>
      </c>
      <c r="J72" s="29">
        <f t="shared" si="2"/>
        <v>270</v>
      </c>
    </row>
    <row r="73" spans="1:10" ht="28.8" x14ac:dyDescent="0.3">
      <c r="A73" s="24">
        <v>71</v>
      </c>
      <c r="B73" s="33" t="s">
        <v>219</v>
      </c>
      <c r="C73" s="26" t="s">
        <v>220</v>
      </c>
      <c r="D73" s="24" t="s">
        <v>26</v>
      </c>
      <c r="E73" s="27" t="s">
        <v>79</v>
      </c>
      <c r="F73" s="25">
        <v>3</v>
      </c>
      <c r="G73" s="25">
        <v>3</v>
      </c>
      <c r="H73" s="28">
        <v>1</v>
      </c>
      <c r="I73" s="32">
        <f t="shared" si="1"/>
        <v>3.3333333333333333E-2</v>
      </c>
      <c r="J73" s="29">
        <f t="shared" si="2"/>
        <v>270</v>
      </c>
    </row>
    <row r="74" spans="1:10" ht="43.2" x14ac:dyDescent="0.3">
      <c r="A74" s="24">
        <v>72</v>
      </c>
      <c r="B74" s="33" t="s">
        <v>221</v>
      </c>
      <c r="C74" s="26" t="s">
        <v>222</v>
      </c>
      <c r="D74" s="24" t="s">
        <v>26</v>
      </c>
      <c r="E74" s="27" t="s">
        <v>79</v>
      </c>
      <c r="F74" s="25">
        <v>3</v>
      </c>
      <c r="G74" s="25">
        <v>3</v>
      </c>
      <c r="H74" s="28">
        <v>1</v>
      </c>
      <c r="I74" s="32">
        <f t="shared" si="1"/>
        <v>3.3333333333333333E-2</v>
      </c>
      <c r="J74" s="29">
        <f t="shared" si="2"/>
        <v>270</v>
      </c>
    </row>
    <row r="75" spans="1:10" ht="43.2" x14ac:dyDescent="0.3">
      <c r="A75" s="24">
        <v>73</v>
      </c>
      <c r="B75" s="34" t="s">
        <v>223</v>
      </c>
      <c r="C75" s="26" t="s">
        <v>224</v>
      </c>
      <c r="D75" s="24" t="s">
        <v>26</v>
      </c>
      <c r="E75" s="27" t="s">
        <v>79</v>
      </c>
      <c r="F75" s="25">
        <v>3</v>
      </c>
      <c r="G75" s="25">
        <v>3</v>
      </c>
      <c r="H75" s="28">
        <v>1</v>
      </c>
      <c r="I75" s="32">
        <f t="shared" si="1"/>
        <v>3.3333333333333333E-2</v>
      </c>
      <c r="J75" s="29">
        <f t="shared" si="2"/>
        <v>270</v>
      </c>
    </row>
    <row r="76" spans="1:10" ht="43.2" x14ac:dyDescent="0.3">
      <c r="A76" s="24">
        <v>74</v>
      </c>
      <c r="B76" s="34" t="s">
        <v>225</v>
      </c>
      <c r="C76" s="26" t="s">
        <v>226</v>
      </c>
      <c r="D76" s="24" t="s">
        <v>26</v>
      </c>
      <c r="E76" s="27" t="s">
        <v>79</v>
      </c>
      <c r="F76" s="25">
        <v>3</v>
      </c>
      <c r="G76" s="25">
        <v>3</v>
      </c>
      <c r="H76" s="28">
        <v>1</v>
      </c>
      <c r="I76" s="32">
        <f t="shared" si="1"/>
        <v>3.3333333333333333E-2</v>
      </c>
      <c r="J76" s="29">
        <f t="shared" si="2"/>
        <v>270</v>
      </c>
    </row>
    <row r="77" spans="1:10" ht="28.8" x14ac:dyDescent="0.3">
      <c r="A77" s="24">
        <v>75</v>
      </c>
      <c r="B77" s="33" t="s">
        <v>227</v>
      </c>
      <c r="C77" s="26" t="s">
        <v>228</v>
      </c>
      <c r="D77" s="24" t="s">
        <v>26</v>
      </c>
      <c r="E77" s="27" t="s">
        <v>79</v>
      </c>
      <c r="F77" s="25">
        <v>9</v>
      </c>
      <c r="G77" s="25">
        <v>3</v>
      </c>
      <c r="H77" s="28">
        <v>1</v>
      </c>
      <c r="I77" s="32">
        <f t="shared" si="1"/>
        <v>3.3333333333333333E-2</v>
      </c>
      <c r="J77" s="29">
        <f t="shared" si="2"/>
        <v>810</v>
      </c>
    </row>
    <row r="78" spans="1:10" ht="28.8" x14ac:dyDescent="0.3">
      <c r="A78" s="24">
        <v>76</v>
      </c>
      <c r="B78" s="34" t="s">
        <v>229</v>
      </c>
      <c r="C78" s="26" t="s">
        <v>230</v>
      </c>
      <c r="D78" s="24" t="s">
        <v>26</v>
      </c>
      <c r="E78" s="27" t="s">
        <v>79</v>
      </c>
      <c r="F78" s="25">
        <v>3</v>
      </c>
      <c r="G78" s="25">
        <v>3</v>
      </c>
      <c r="H78" s="28">
        <v>1</v>
      </c>
      <c r="I78" s="32">
        <f t="shared" si="1"/>
        <v>3.3333333333333333E-2</v>
      </c>
      <c r="J78" s="29">
        <f t="shared" si="2"/>
        <v>270</v>
      </c>
    </row>
    <row r="79" spans="1:10" ht="28.8" x14ac:dyDescent="0.3">
      <c r="A79" s="24">
        <v>77</v>
      </c>
      <c r="B79" s="34" t="s">
        <v>231</v>
      </c>
      <c r="C79" s="26" t="s">
        <v>232</v>
      </c>
      <c r="D79" s="24" t="s">
        <v>26</v>
      </c>
      <c r="E79" s="27" t="s">
        <v>79</v>
      </c>
      <c r="F79" s="25">
        <v>3</v>
      </c>
      <c r="G79" s="25">
        <v>3</v>
      </c>
      <c r="H79" s="28">
        <v>1</v>
      </c>
      <c r="I79" s="32">
        <f t="shared" si="1"/>
        <v>3.3333333333333333E-2</v>
      </c>
      <c r="J79" s="29">
        <f t="shared" si="2"/>
        <v>270</v>
      </c>
    </row>
    <row r="80" spans="1:10" ht="28.8" x14ac:dyDescent="0.3">
      <c r="A80" s="24">
        <v>78</v>
      </c>
      <c r="B80" s="31" t="s">
        <v>233</v>
      </c>
      <c r="C80" s="26" t="s">
        <v>234</v>
      </c>
      <c r="D80" s="24" t="s">
        <v>26</v>
      </c>
      <c r="E80" s="27" t="s">
        <v>79</v>
      </c>
      <c r="F80" s="25">
        <v>3</v>
      </c>
      <c r="G80" s="25">
        <v>3</v>
      </c>
      <c r="H80" s="28">
        <v>1</v>
      </c>
      <c r="I80" s="32">
        <f t="shared" si="1"/>
        <v>3.3333333333333333E-2</v>
      </c>
      <c r="J80" s="29">
        <f t="shared" si="2"/>
        <v>270</v>
      </c>
    </row>
    <row r="81" spans="1:10" ht="28.8" x14ac:dyDescent="0.3">
      <c r="A81" s="24">
        <v>79</v>
      </c>
      <c r="B81" s="34" t="s">
        <v>235</v>
      </c>
      <c r="C81" s="26" t="s">
        <v>236</v>
      </c>
      <c r="D81" s="24" t="s">
        <v>26</v>
      </c>
      <c r="E81" s="27" t="s">
        <v>79</v>
      </c>
      <c r="F81" s="25">
        <v>3</v>
      </c>
      <c r="G81" s="25">
        <v>3</v>
      </c>
      <c r="H81" s="28">
        <v>1</v>
      </c>
      <c r="I81" s="32">
        <f t="shared" si="1"/>
        <v>3.3333333333333333E-2</v>
      </c>
      <c r="J81" s="29">
        <f t="shared" si="2"/>
        <v>270</v>
      </c>
    </row>
    <row r="82" spans="1:10" ht="43.2" x14ac:dyDescent="0.3">
      <c r="A82" s="24">
        <v>80</v>
      </c>
      <c r="B82" s="34" t="s">
        <v>237</v>
      </c>
      <c r="C82" s="26" t="s">
        <v>238</v>
      </c>
      <c r="D82" s="24" t="s">
        <v>26</v>
      </c>
      <c r="E82" s="27" t="s">
        <v>79</v>
      </c>
      <c r="F82" s="25">
        <v>3</v>
      </c>
      <c r="G82" s="25">
        <v>3</v>
      </c>
      <c r="H82" s="28">
        <v>1</v>
      </c>
      <c r="I82" s="32">
        <f t="shared" si="1"/>
        <v>3.3333333333333333E-2</v>
      </c>
      <c r="J82" s="29">
        <f t="shared" si="2"/>
        <v>270</v>
      </c>
    </row>
    <row r="83" spans="1:10" ht="28.8" x14ac:dyDescent="0.3">
      <c r="A83" s="24">
        <v>81</v>
      </c>
      <c r="B83" s="34" t="s">
        <v>239</v>
      </c>
      <c r="C83" s="26" t="s">
        <v>240</v>
      </c>
      <c r="D83" s="24" t="s">
        <v>26</v>
      </c>
      <c r="E83" s="27" t="s">
        <v>79</v>
      </c>
      <c r="F83" s="25">
        <v>3</v>
      </c>
      <c r="G83" s="25">
        <v>3</v>
      </c>
      <c r="H83" s="28">
        <v>1</v>
      </c>
      <c r="I83" s="32">
        <f t="shared" si="1"/>
        <v>3.3333333333333333E-2</v>
      </c>
      <c r="J83" s="29">
        <f t="shared" si="2"/>
        <v>270</v>
      </c>
    </row>
    <row r="84" spans="1:10" ht="43.2" x14ac:dyDescent="0.3">
      <c r="A84" s="24">
        <v>82</v>
      </c>
      <c r="B84" s="34" t="s">
        <v>241</v>
      </c>
      <c r="C84" s="26" t="s">
        <v>242</v>
      </c>
      <c r="D84" s="24" t="s">
        <v>26</v>
      </c>
      <c r="E84" s="27" t="s">
        <v>79</v>
      </c>
      <c r="F84" s="25">
        <v>3</v>
      </c>
      <c r="G84" s="25">
        <v>3</v>
      </c>
      <c r="H84" s="28">
        <v>1</v>
      </c>
      <c r="I84" s="32">
        <f t="shared" si="1"/>
        <v>3.3333333333333333E-2</v>
      </c>
      <c r="J84" s="29">
        <f t="shared" si="2"/>
        <v>270</v>
      </c>
    </row>
    <row r="85" spans="1:10" ht="28.8" x14ac:dyDescent="0.3">
      <c r="A85" s="24">
        <v>83</v>
      </c>
      <c r="B85" s="34" t="s">
        <v>243</v>
      </c>
      <c r="C85" s="26" t="s">
        <v>244</v>
      </c>
      <c r="D85" s="24" t="s">
        <v>26</v>
      </c>
      <c r="E85" s="27" t="s">
        <v>79</v>
      </c>
      <c r="F85" s="25">
        <v>3</v>
      </c>
      <c r="G85" s="25">
        <v>3</v>
      </c>
      <c r="H85" s="28">
        <v>1</v>
      </c>
      <c r="I85" s="32">
        <f t="shared" si="1"/>
        <v>3.3333333333333333E-2</v>
      </c>
      <c r="J85" s="29">
        <f t="shared" si="2"/>
        <v>270</v>
      </c>
    </row>
    <row r="86" spans="1:10" ht="28.8" x14ac:dyDescent="0.3">
      <c r="A86" s="24">
        <v>84</v>
      </c>
      <c r="B86" s="31" t="s">
        <v>245</v>
      </c>
      <c r="C86" s="26" t="s">
        <v>246</v>
      </c>
      <c r="D86" s="24" t="s">
        <v>26</v>
      </c>
      <c r="E86" s="27" t="s">
        <v>79</v>
      </c>
      <c r="F86" s="25">
        <v>3</v>
      </c>
      <c r="G86" s="25">
        <v>3</v>
      </c>
      <c r="H86" s="28">
        <v>1</v>
      </c>
      <c r="I86" s="32">
        <f t="shared" si="1"/>
        <v>3.3333333333333333E-2</v>
      </c>
      <c r="J86" s="29">
        <f t="shared" si="2"/>
        <v>270</v>
      </c>
    </row>
    <row r="87" spans="1:10" ht="28.8" x14ac:dyDescent="0.3">
      <c r="A87" s="24">
        <v>85</v>
      </c>
      <c r="B87" s="31" t="s">
        <v>247</v>
      </c>
      <c r="C87" s="26" t="s">
        <v>248</v>
      </c>
      <c r="D87" s="24" t="s">
        <v>26</v>
      </c>
      <c r="E87" s="27" t="s">
        <v>79</v>
      </c>
      <c r="F87" s="25">
        <v>3</v>
      </c>
      <c r="G87" s="25">
        <v>3</v>
      </c>
      <c r="H87" s="28">
        <v>1</v>
      </c>
      <c r="I87" s="32">
        <f t="shared" si="1"/>
        <v>3.3333333333333333E-2</v>
      </c>
      <c r="J87" s="29">
        <f t="shared" si="2"/>
        <v>270</v>
      </c>
    </row>
    <row r="88" spans="1:10" ht="57.6" x14ac:dyDescent="0.3">
      <c r="A88" s="24">
        <v>86</v>
      </c>
      <c r="B88" s="34" t="s">
        <v>249</v>
      </c>
      <c r="C88" s="26" t="s">
        <v>250</v>
      </c>
      <c r="D88" s="24" t="s">
        <v>26</v>
      </c>
      <c r="E88" s="27" t="s">
        <v>79</v>
      </c>
      <c r="F88" s="25">
        <v>3</v>
      </c>
      <c r="G88" s="25">
        <v>3</v>
      </c>
      <c r="H88" s="28">
        <v>1</v>
      </c>
      <c r="I88" s="32">
        <f t="shared" si="1"/>
        <v>3.3333333333333333E-2</v>
      </c>
      <c r="J88" s="29">
        <f t="shared" si="2"/>
        <v>270</v>
      </c>
    </row>
    <row r="89" spans="1:10" ht="57.6" x14ac:dyDescent="0.3">
      <c r="A89" s="24">
        <v>87</v>
      </c>
      <c r="B89" s="34" t="s">
        <v>251</v>
      </c>
      <c r="C89" s="26" t="s">
        <v>252</v>
      </c>
      <c r="D89" s="24" t="s">
        <v>26</v>
      </c>
      <c r="E89" s="27" t="s">
        <v>79</v>
      </c>
      <c r="F89" s="25">
        <v>3</v>
      </c>
      <c r="G89" s="25">
        <v>3</v>
      </c>
      <c r="H89" s="28">
        <v>1</v>
      </c>
      <c r="I89" s="32">
        <f t="shared" si="1"/>
        <v>3.3333333333333333E-2</v>
      </c>
      <c r="J89" s="29">
        <f t="shared" si="2"/>
        <v>270</v>
      </c>
    </row>
    <row r="90" spans="1:10" ht="43.2" x14ac:dyDescent="0.3">
      <c r="A90" s="24">
        <v>88</v>
      </c>
      <c r="B90" s="31" t="s">
        <v>253</v>
      </c>
      <c r="C90" s="26" t="s">
        <v>254</v>
      </c>
      <c r="D90" s="24" t="s">
        <v>26</v>
      </c>
      <c r="E90" s="27" t="s">
        <v>79</v>
      </c>
      <c r="F90" s="25">
        <v>3</v>
      </c>
      <c r="G90" s="25">
        <v>3</v>
      </c>
      <c r="H90" s="28">
        <v>1</v>
      </c>
      <c r="I90" s="32">
        <f t="shared" si="1"/>
        <v>3.3333333333333333E-2</v>
      </c>
      <c r="J90" s="29">
        <f t="shared" si="2"/>
        <v>270</v>
      </c>
    </row>
    <row r="91" spans="1:10" ht="28.8" x14ac:dyDescent="0.3">
      <c r="A91" s="24">
        <v>89</v>
      </c>
      <c r="B91" s="31" t="s">
        <v>255</v>
      </c>
      <c r="C91" s="26" t="s">
        <v>256</v>
      </c>
      <c r="D91" s="24" t="s">
        <v>26</v>
      </c>
      <c r="E91" s="27" t="s">
        <v>257</v>
      </c>
      <c r="F91" s="25">
        <v>3</v>
      </c>
      <c r="G91" s="25">
        <v>3</v>
      </c>
      <c r="H91" s="28">
        <v>1</v>
      </c>
      <c r="I91" s="32">
        <f t="shared" si="1"/>
        <v>3.3333333333333333E-2</v>
      </c>
      <c r="J91" s="29">
        <f t="shared" si="2"/>
        <v>270</v>
      </c>
    </row>
    <row r="92" spans="1:10" ht="72" x14ac:dyDescent="0.3">
      <c r="A92" s="24">
        <v>90</v>
      </c>
      <c r="B92" s="25" t="s">
        <v>258</v>
      </c>
      <c r="C92" s="26" t="s">
        <v>259</v>
      </c>
      <c r="D92" s="24" t="s">
        <v>28</v>
      </c>
      <c r="E92" s="27" t="s">
        <v>79</v>
      </c>
      <c r="F92" s="25">
        <v>50</v>
      </c>
      <c r="G92" s="25">
        <v>3</v>
      </c>
      <c r="H92" s="28">
        <v>1</v>
      </c>
      <c r="I92" s="32">
        <f t="shared" si="1"/>
        <v>3.3333333333333333E-2</v>
      </c>
      <c r="J92" s="29">
        <f t="shared" si="2"/>
        <v>4500</v>
      </c>
    </row>
    <row r="93" spans="1:10" ht="28.8" x14ac:dyDescent="0.3">
      <c r="A93" s="24">
        <v>91</v>
      </c>
      <c r="B93" s="25" t="s">
        <v>260</v>
      </c>
      <c r="C93" s="26" t="s">
        <v>261</v>
      </c>
      <c r="D93" s="24" t="s">
        <v>28</v>
      </c>
      <c r="E93" s="27" t="s">
        <v>79</v>
      </c>
      <c r="F93" s="25">
        <v>5</v>
      </c>
      <c r="G93" s="25">
        <v>3</v>
      </c>
      <c r="H93" s="28">
        <v>1</v>
      </c>
      <c r="I93" s="32">
        <f t="shared" si="1"/>
        <v>3.3333333333333333E-2</v>
      </c>
      <c r="J93" s="29">
        <f t="shared" si="2"/>
        <v>450</v>
      </c>
    </row>
    <row r="94" spans="1:10" ht="28.8" x14ac:dyDescent="0.3">
      <c r="A94" s="24">
        <v>92</v>
      </c>
      <c r="B94" s="25" t="s">
        <v>262</v>
      </c>
      <c r="C94" s="26" t="s">
        <v>263</v>
      </c>
      <c r="D94" s="24" t="s">
        <v>28</v>
      </c>
      <c r="E94" s="27" t="s">
        <v>79</v>
      </c>
      <c r="F94" s="25">
        <v>5</v>
      </c>
      <c r="G94" s="25">
        <v>3</v>
      </c>
      <c r="H94" s="28">
        <v>1</v>
      </c>
      <c r="I94" s="32">
        <f t="shared" si="1"/>
        <v>3.3333333333333333E-2</v>
      </c>
      <c r="J94" s="29">
        <f t="shared" si="2"/>
        <v>450</v>
      </c>
    </row>
    <row r="95" spans="1:10" ht="43.2" x14ac:dyDescent="0.3">
      <c r="A95" s="24">
        <v>93</v>
      </c>
      <c r="B95" s="25" t="s">
        <v>264</v>
      </c>
      <c r="C95" s="26" t="s">
        <v>265</v>
      </c>
      <c r="D95" s="24" t="s">
        <v>28</v>
      </c>
      <c r="E95" s="27" t="s">
        <v>79</v>
      </c>
      <c r="F95" s="25">
        <v>80</v>
      </c>
      <c r="G95" s="25">
        <v>3</v>
      </c>
      <c r="H95" s="28">
        <v>1</v>
      </c>
      <c r="I95" s="32">
        <f t="shared" si="1"/>
        <v>3.3333333333333333E-2</v>
      </c>
      <c r="J95" s="29">
        <f t="shared" si="2"/>
        <v>7200</v>
      </c>
    </row>
    <row r="96" spans="1:10" ht="28.8" x14ac:dyDescent="0.3">
      <c r="A96" s="24">
        <v>94</v>
      </c>
      <c r="B96" s="25" t="s">
        <v>266</v>
      </c>
      <c r="C96" s="26" t="s">
        <v>267</v>
      </c>
      <c r="D96" s="24" t="s">
        <v>28</v>
      </c>
      <c r="E96" s="27" t="s">
        <v>79</v>
      </c>
      <c r="F96" s="25">
        <v>80</v>
      </c>
      <c r="G96" s="25">
        <v>3</v>
      </c>
      <c r="H96" s="28">
        <v>1</v>
      </c>
      <c r="I96" s="32">
        <f t="shared" si="1"/>
        <v>3.3333333333333333E-2</v>
      </c>
      <c r="J96" s="29">
        <f t="shared" si="2"/>
        <v>7200</v>
      </c>
    </row>
    <row r="97" spans="1:10" ht="43.2" x14ac:dyDescent="0.3">
      <c r="A97" s="24">
        <v>95</v>
      </c>
      <c r="B97" s="25" t="s">
        <v>268</v>
      </c>
      <c r="C97" s="26" t="s">
        <v>269</v>
      </c>
      <c r="D97" s="24" t="s">
        <v>28</v>
      </c>
      <c r="E97" s="27" t="s">
        <v>79</v>
      </c>
      <c r="F97" s="25">
        <v>4</v>
      </c>
      <c r="G97" s="25">
        <v>3</v>
      </c>
      <c r="H97" s="28">
        <v>1</v>
      </c>
      <c r="I97" s="32">
        <f t="shared" si="1"/>
        <v>3.3333333333333333E-2</v>
      </c>
      <c r="J97" s="29">
        <f t="shared" si="2"/>
        <v>360</v>
      </c>
    </row>
    <row r="98" spans="1:10" ht="28.8" x14ac:dyDescent="0.3">
      <c r="A98" s="24">
        <v>96</v>
      </c>
      <c r="B98" s="25" t="s">
        <v>270</v>
      </c>
      <c r="C98" s="26" t="s">
        <v>271</v>
      </c>
      <c r="D98" s="24" t="s">
        <v>28</v>
      </c>
      <c r="E98" s="27" t="s">
        <v>79</v>
      </c>
      <c r="F98" s="25">
        <v>4</v>
      </c>
      <c r="G98" s="25">
        <v>3</v>
      </c>
      <c r="H98" s="28">
        <v>1</v>
      </c>
      <c r="I98" s="32">
        <f t="shared" si="1"/>
        <v>3.3333333333333333E-2</v>
      </c>
      <c r="J98" s="29">
        <f t="shared" si="2"/>
        <v>360</v>
      </c>
    </row>
    <row r="99" spans="1:10" ht="28.8" x14ac:dyDescent="0.3">
      <c r="A99" s="24">
        <v>97</v>
      </c>
      <c r="B99" s="25" t="s">
        <v>272</v>
      </c>
      <c r="C99" s="26" t="s">
        <v>273</v>
      </c>
      <c r="D99" s="24" t="s">
        <v>28</v>
      </c>
      <c r="E99" s="27" t="s">
        <v>79</v>
      </c>
      <c r="F99" s="25">
        <v>4</v>
      </c>
      <c r="G99" s="25">
        <v>3</v>
      </c>
      <c r="H99" s="28">
        <v>1</v>
      </c>
      <c r="I99" s="32">
        <f t="shared" si="1"/>
        <v>3.3333333333333333E-2</v>
      </c>
      <c r="J99" s="29">
        <f t="shared" si="2"/>
        <v>360</v>
      </c>
    </row>
    <row r="100" spans="1:10" ht="43.2" x14ac:dyDescent="0.3">
      <c r="A100" s="24">
        <v>98</v>
      </c>
      <c r="B100" s="25" t="s">
        <v>274</v>
      </c>
      <c r="C100" s="26" t="s">
        <v>275</v>
      </c>
      <c r="D100" s="24" t="s">
        <v>28</v>
      </c>
      <c r="E100" s="27" t="s">
        <v>79</v>
      </c>
      <c r="F100" s="25">
        <v>50</v>
      </c>
      <c r="G100" s="25">
        <v>3</v>
      </c>
      <c r="H100" s="28">
        <v>1</v>
      </c>
      <c r="I100" s="32">
        <f t="shared" si="1"/>
        <v>3.3333333333333333E-2</v>
      </c>
      <c r="J100" s="29">
        <f t="shared" si="2"/>
        <v>4500</v>
      </c>
    </row>
    <row r="101" spans="1:10" ht="28.8" x14ac:dyDescent="0.3">
      <c r="A101" s="24">
        <v>99</v>
      </c>
      <c r="B101" s="25" t="s">
        <v>276</v>
      </c>
      <c r="C101" s="26" t="s">
        <v>277</v>
      </c>
      <c r="D101" s="24" t="s">
        <v>28</v>
      </c>
      <c r="E101" s="27" t="s">
        <v>79</v>
      </c>
      <c r="F101" s="25">
        <v>4</v>
      </c>
      <c r="G101" s="25">
        <v>3</v>
      </c>
      <c r="H101" s="28">
        <v>1</v>
      </c>
      <c r="I101" s="32">
        <f t="shared" si="1"/>
        <v>3.3333333333333333E-2</v>
      </c>
      <c r="J101" s="29">
        <f t="shared" si="2"/>
        <v>360</v>
      </c>
    </row>
    <row r="102" spans="1:10" ht="28.8" x14ac:dyDescent="0.3">
      <c r="A102" s="24">
        <v>100</v>
      </c>
      <c r="B102" s="25" t="s">
        <v>278</v>
      </c>
      <c r="C102" s="26" t="s">
        <v>279</v>
      </c>
      <c r="D102" s="24" t="s">
        <v>28</v>
      </c>
      <c r="E102" s="27" t="s">
        <v>79</v>
      </c>
      <c r="F102" s="25">
        <v>4</v>
      </c>
      <c r="G102" s="25">
        <v>3</v>
      </c>
      <c r="H102" s="28">
        <v>1</v>
      </c>
      <c r="I102" s="32">
        <f t="shared" si="1"/>
        <v>3.3333333333333333E-2</v>
      </c>
      <c r="J102" s="29">
        <f t="shared" si="2"/>
        <v>360</v>
      </c>
    </row>
    <row r="103" spans="1:10" ht="28.8" x14ac:dyDescent="0.3">
      <c r="A103" s="24">
        <v>101</v>
      </c>
      <c r="B103" s="25" t="s">
        <v>280</v>
      </c>
      <c r="C103" s="26" t="s">
        <v>281</v>
      </c>
      <c r="D103" s="24" t="s">
        <v>28</v>
      </c>
      <c r="E103" s="27" t="s">
        <v>79</v>
      </c>
      <c r="F103" s="25">
        <v>4</v>
      </c>
      <c r="G103" s="25">
        <v>3</v>
      </c>
      <c r="H103" s="28">
        <v>1</v>
      </c>
      <c r="I103" s="32">
        <f t="shared" si="1"/>
        <v>3.3333333333333333E-2</v>
      </c>
      <c r="J103" s="29">
        <f t="shared" si="2"/>
        <v>360</v>
      </c>
    </row>
    <row r="104" spans="1:10" ht="28.8" x14ac:dyDescent="0.3">
      <c r="A104" s="24">
        <v>102</v>
      </c>
      <c r="B104" s="25" t="s">
        <v>282</v>
      </c>
      <c r="C104" s="26" t="s">
        <v>283</v>
      </c>
      <c r="D104" s="24" t="s">
        <v>28</v>
      </c>
      <c r="E104" s="27" t="s">
        <v>79</v>
      </c>
      <c r="F104" s="25">
        <v>4</v>
      </c>
      <c r="G104" s="25">
        <v>3</v>
      </c>
      <c r="H104" s="28">
        <v>1</v>
      </c>
      <c r="I104" s="32">
        <f t="shared" si="1"/>
        <v>3.3333333333333333E-2</v>
      </c>
      <c r="J104" s="29">
        <f t="shared" si="2"/>
        <v>360</v>
      </c>
    </row>
    <row r="105" spans="1:10" ht="28.8" x14ac:dyDescent="0.3">
      <c r="A105" s="24">
        <v>103</v>
      </c>
      <c r="B105" s="25" t="s">
        <v>284</v>
      </c>
      <c r="C105" s="26" t="s">
        <v>285</v>
      </c>
      <c r="D105" s="24" t="s">
        <v>28</v>
      </c>
      <c r="E105" s="27" t="s">
        <v>79</v>
      </c>
      <c r="F105" s="25">
        <v>4</v>
      </c>
      <c r="G105" s="25">
        <v>3</v>
      </c>
      <c r="H105" s="28">
        <v>1</v>
      </c>
      <c r="I105" s="32">
        <f t="shared" si="1"/>
        <v>3.3333333333333333E-2</v>
      </c>
      <c r="J105" s="29">
        <f t="shared" si="2"/>
        <v>360</v>
      </c>
    </row>
    <row r="106" spans="1:10" ht="28.8" x14ac:dyDescent="0.3">
      <c r="A106" s="24">
        <v>104</v>
      </c>
      <c r="B106" s="25" t="s">
        <v>286</v>
      </c>
      <c r="C106" s="26" t="s">
        <v>263</v>
      </c>
      <c r="D106" s="24" t="s">
        <v>28</v>
      </c>
      <c r="E106" s="27" t="s">
        <v>79</v>
      </c>
      <c r="F106" s="25">
        <v>4</v>
      </c>
      <c r="G106" s="25">
        <v>3</v>
      </c>
      <c r="H106" s="28">
        <v>1</v>
      </c>
      <c r="I106" s="32">
        <f t="shared" si="1"/>
        <v>3.3333333333333333E-2</v>
      </c>
      <c r="J106" s="29">
        <f t="shared" si="2"/>
        <v>360</v>
      </c>
    </row>
    <row r="107" spans="1:10" ht="28.8" x14ac:dyDescent="0.3">
      <c r="A107" s="24">
        <v>105</v>
      </c>
      <c r="B107" s="25" t="s">
        <v>287</v>
      </c>
      <c r="C107" s="26" t="s">
        <v>288</v>
      </c>
      <c r="D107" s="24" t="s">
        <v>28</v>
      </c>
      <c r="E107" s="27" t="s">
        <v>79</v>
      </c>
      <c r="F107" s="25">
        <v>4</v>
      </c>
      <c r="G107" s="25">
        <v>3</v>
      </c>
      <c r="H107" s="28">
        <v>1</v>
      </c>
      <c r="I107" s="32">
        <f t="shared" si="1"/>
        <v>3.3333333333333333E-2</v>
      </c>
      <c r="J107" s="29">
        <f t="shared" si="2"/>
        <v>360</v>
      </c>
    </row>
    <row r="108" spans="1:10" ht="28.8" x14ac:dyDescent="0.3">
      <c r="A108" s="24">
        <v>106</v>
      </c>
      <c r="B108" s="25" t="s">
        <v>289</v>
      </c>
      <c r="C108" s="26" t="s">
        <v>290</v>
      </c>
      <c r="D108" s="24" t="s">
        <v>28</v>
      </c>
      <c r="E108" s="27" t="s">
        <v>79</v>
      </c>
      <c r="F108" s="25">
        <v>4</v>
      </c>
      <c r="G108" s="25">
        <v>3</v>
      </c>
      <c r="H108" s="28">
        <v>1</v>
      </c>
      <c r="I108" s="32">
        <f t="shared" si="1"/>
        <v>3.3333333333333333E-2</v>
      </c>
      <c r="J108" s="29">
        <f t="shared" si="2"/>
        <v>360</v>
      </c>
    </row>
    <row r="109" spans="1:10" ht="28.8" x14ac:dyDescent="0.3">
      <c r="A109" s="24">
        <v>107</v>
      </c>
      <c r="B109" s="25" t="s">
        <v>291</v>
      </c>
      <c r="C109" s="26" t="s">
        <v>292</v>
      </c>
      <c r="D109" s="24" t="s">
        <v>28</v>
      </c>
      <c r="E109" s="27" t="s">
        <v>79</v>
      </c>
      <c r="F109" s="25">
        <v>4</v>
      </c>
      <c r="G109" s="25">
        <v>3</v>
      </c>
      <c r="H109" s="28">
        <v>1</v>
      </c>
      <c r="I109" s="32">
        <f t="shared" si="1"/>
        <v>3.3333333333333333E-2</v>
      </c>
      <c r="J109" s="29">
        <f t="shared" si="2"/>
        <v>360</v>
      </c>
    </row>
    <row r="110" spans="1:10" ht="28.8" x14ac:dyDescent="0.3">
      <c r="A110" s="24">
        <v>108</v>
      </c>
      <c r="B110" s="25" t="s">
        <v>293</v>
      </c>
      <c r="C110" s="26" t="s">
        <v>294</v>
      </c>
      <c r="D110" s="24" t="s">
        <v>28</v>
      </c>
      <c r="E110" s="27" t="s">
        <v>79</v>
      </c>
      <c r="F110" s="25">
        <v>4</v>
      </c>
      <c r="G110" s="25">
        <v>3</v>
      </c>
      <c r="H110" s="28">
        <v>1</v>
      </c>
      <c r="I110" s="32">
        <f t="shared" si="1"/>
        <v>3.3333333333333333E-2</v>
      </c>
      <c r="J110" s="29">
        <f t="shared" si="2"/>
        <v>360</v>
      </c>
    </row>
    <row r="111" spans="1:10" ht="28.8" x14ac:dyDescent="0.3">
      <c r="A111" s="24">
        <v>109</v>
      </c>
      <c r="B111" s="25" t="s">
        <v>295</v>
      </c>
      <c r="C111" s="26" t="s">
        <v>296</v>
      </c>
      <c r="D111" s="24" t="s">
        <v>28</v>
      </c>
      <c r="E111" s="27" t="s">
        <v>79</v>
      </c>
      <c r="F111" s="25">
        <v>4</v>
      </c>
      <c r="G111" s="25">
        <v>3</v>
      </c>
      <c r="H111" s="28">
        <v>1</v>
      </c>
      <c r="I111" s="32">
        <f t="shared" si="1"/>
        <v>3.3333333333333333E-2</v>
      </c>
      <c r="J111" s="29">
        <f t="shared" si="2"/>
        <v>360</v>
      </c>
    </row>
    <row r="112" spans="1:10" ht="28.8" x14ac:dyDescent="0.3">
      <c r="A112" s="24">
        <v>110</v>
      </c>
      <c r="B112" s="25" t="s">
        <v>297</v>
      </c>
      <c r="C112" s="26" t="s">
        <v>298</v>
      </c>
      <c r="D112" s="24" t="s">
        <v>28</v>
      </c>
      <c r="E112" s="27" t="s">
        <v>79</v>
      </c>
      <c r="F112" s="25">
        <v>4</v>
      </c>
      <c r="G112" s="25">
        <v>3</v>
      </c>
      <c r="H112" s="28">
        <v>1</v>
      </c>
      <c r="I112" s="32">
        <f t="shared" si="1"/>
        <v>3.3333333333333333E-2</v>
      </c>
      <c r="J112" s="29">
        <f t="shared" si="2"/>
        <v>360</v>
      </c>
    </row>
    <row r="113" spans="1:10" ht="57.6" x14ac:dyDescent="0.3">
      <c r="A113" s="24">
        <v>111</v>
      </c>
      <c r="B113" s="25" t="s">
        <v>299</v>
      </c>
      <c r="C113" s="26" t="s">
        <v>300</v>
      </c>
      <c r="D113" s="24" t="s">
        <v>28</v>
      </c>
      <c r="E113" s="27" t="s">
        <v>79</v>
      </c>
      <c r="F113" s="25">
        <v>6</v>
      </c>
      <c r="G113" s="25">
        <v>3</v>
      </c>
      <c r="H113" s="28">
        <v>1</v>
      </c>
      <c r="I113" s="32">
        <f t="shared" si="1"/>
        <v>3.3333333333333333E-2</v>
      </c>
      <c r="J113" s="29">
        <f t="shared" si="2"/>
        <v>540</v>
      </c>
    </row>
    <row r="114" spans="1:10" ht="28.8" x14ac:dyDescent="0.3">
      <c r="A114" s="24">
        <v>112</v>
      </c>
      <c r="B114" s="25" t="s">
        <v>301</v>
      </c>
      <c r="C114" s="26" t="s">
        <v>302</v>
      </c>
      <c r="D114" s="24" t="s">
        <v>28</v>
      </c>
      <c r="E114" s="27" t="s">
        <v>79</v>
      </c>
      <c r="F114" s="25">
        <v>6</v>
      </c>
      <c r="G114" s="25">
        <v>3</v>
      </c>
      <c r="H114" s="28">
        <v>1</v>
      </c>
      <c r="I114" s="32">
        <f t="shared" si="1"/>
        <v>3.3333333333333333E-2</v>
      </c>
      <c r="J114" s="29">
        <f t="shared" si="2"/>
        <v>540</v>
      </c>
    </row>
    <row r="115" spans="1:10" ht="28.8" x14ac:dyDescent="0.3">
      <c r="A115" s="24">
        <v>113</v>
      </c>
      <c r="B115" s="25" t="s">
        <v>303</v>
      </c>
      <c r="C115" s="26" t="s">
        <v>304</v>
      </c>
      <c r="D115" s="24" t="s">
        <v>28</v>
      </c>
      <c r="E115" s="27" t="s">
        <v>305</v>
      </c>
      <c r="F115" s="25">
        <v>4</v>
      </c>
      <c r="G115" s="25">
        <v>1</v>
      </c>
      <c r="H115" s="28">
        <v>1</v>
      </c>
      <c r="I115" s="32">
        <f t="shared" si="1"/>
        <v>3.3333333333333333E-2</v>
      </c>
      <c r="J115" s="29">
        <f t="shared" si="2"/>
        <v>120</v>
      </c>
    </row>
    <row r="116" spans="1:10" ht="28.8" x14ac:dyDescent="0.3">
      <c r="A116" s="24">
        <v>114</v>
      </c>
      <c r="B116" s="25" t="s">
        <v>306</v>
      </c>
      <c r="C116" s="26" t="s">
        <v>307</v>
      </c>
      <c r="D116" s="24" t="s">
        <v>28</v>
      </c>
      <c r="E116" s="27" t="s">
        <v>305</v>
      </c>
      <c r="F116" s="25">
        <v>4</v>
      </c>
      <c r="G116" s="25">
        <v>1</v>
      </c>
      <c r="H116" s="28">
        <v>1</v>
      </c>
      <c r="I116" s="32">
        <f t="shared" si="1"/>
        <v>3.3333333333333333E-2</v>
      </c>
      <c r="J116" s="29">
        <f t="shared" si="2"/>
        <v>120</v>
      </c>
    </row>
    <row r="117" spans="1:10" ht="28.8" x14ac:dyDescent="0.3">
      <c r="A117" s="24">
        <v>115</v>
      </c>
      <c r="B117" s="25" t="s">
        <v>308</v>
      </c>
      <c r="C117" s="26" t="s">
        <v>309</v>
      </c>
      <c r="D117" s="24" t="s">
        <v>28</v>
      </c>
      <c r="E117" s="27" t="s">
        <v>305</v>
      </c>
      <c r="F117" s="25">
        <v>4</v>
      </c>
      <c r="G117" s="25">
        <v>1</v>
      </c>
      <c r="H117" s="28">
        <v>1</v>
      </c>
      <c r="I117" s="32">
        <f t="shared" si="1"/>
        <v>3.3333333333333333E-2</v>
      </c>
      <c r="J117" s="29">
        <f t="shared" si="2"/>
        <v>120</v>
      </c>
    </row>
    <row r="118" spans="1:10" ht="43.2" x14ac:dyDescent="0.3">
      <c r="A118" s="24">
        <v>116</v>
      </c>
      <c r="B118" s="25" t="s">
        <v>310</v>
      </c>
      <c r="C118" s="26" t="s">
        <v>311</v>
      </c>
      <c r="D118" s="24" t="s">
        <v>28</v>
      </c>
      <c r="E118" s="27" t="s">
        <v>79</v>
      </c>
      <c r="F118" s="25">
        <v>1</v>
      </c>
      <c r="G118" s="25">
        <v>3</v>
      </c>
      <c r="H118" s="28">
        <v>1</v>
      </c>
      <c r="I118" s="32">
        <f t="shared" si="1"/>
        <v>3.3333333333333333E-2</v>
      </c>
      <c r="J118" s="29">
        <f t="shared" si="2"/>
        <v>90</v>
      </c>
    </row>
    <row r="119" spans="1:10" ht="28.8" x14ac:dyDescent="0.3">
      <c r="A119" s="24">
        <v>117</v>
      </c>
      <c r="B119" s="25" t="s">
        <v>312</v>
      </c>
      <c r="C119" s="26" t="s">
        <v>313</v>
      </c>
      <c r="D119" s="24" t="s">
        <v>28</v>
      </c>
      <c r="E119" s="27" t="s">
        <v>79</v>
      </c>
      <c r="F119" s="25">
        <v>4</v>
      </c>
      <c r="G119" s="25">
        <v>3</v>
      </c>
      <c r="H119" s="28">
        <v>1</v>
      </c>
      <c r="I119" s="32">
        <f t="shared" si="1"/>
        <v>3.3333333333333333E-2</v>
      </c>
      <c r="J119" s="29">
        <f t="shared" si="2"/>
        <v>360</v>
      </c>
    </row>
    <row r="120" spans="1:10" x14ac:dyDescent="0.3">
      <c r="A120" s="24">
        <v>118</v>
      </c>
      <c r="B120" s="25" t="s">
        <v>314</v>
      </c>
      <c r="C120" s="26" t="s">
        <v>315</v>
      </c>
      <c r="D120" s="24" t="s">
        <v>28</v>
      </c>
      <c r="E120" s="27" t="s">
        <v>79</v>
      </c>
      <c r="F120" s="25">
        <v>1</v>
      </c>
      <c r="G120" s="25">
        <v>3</v>
      </c>
      <c r="H120" s="28">
        <v>1</v>
      </c>
      <c r="I120" s="32">
        <f t="shared" si="1"/>
        <v>3.3333333333333333E-2</v>
      </c>
      <c r="J120" s="29">
        <f t="shared" si="2"/>
        <v>90</v>
      </c>
    </row>
    <row r="121" spans="1:10" ht="28.8" x14ac:dyDescent="0.3">
      <c r="A121" s="24">
        <v>119</v>
      </c>
      <c r="B121" s="25" t="s">
        <v>316</v>
      </c>
      <c r="C121" s="26" t="s">
        <v>317</v>
      </c>
      <c r="D121" s="24" t="s">
        <v>28</v>
      </c>
      <c r="E121" s="27" t="s">
        <v>181</v>
      </c>
      <c r="F121" s="25">
        <v>1</v>
      </c>
      <c r="G121" s="25">
        <v>1</v>
      </c>
      <c r="H121" s="28">
        <v>1</v>
      </c>
      <c r="I121" s="32">
        <f t="shared" si="1"/>
        <v>3.3333333333333333E-2</v>
      </c>
      <c r="J121" s="29">
        <f t="shared" si="2"/>
        <v>30</v>
      </c>
    </row>
    <row r="122" spans="1:10" ht="28.8" x14ac:dyDescent="0.3">
      <c r="A122" s="24">
        <v>120</v>
      </c>
      <c r="B122" s="25" t="s">
        <v>318</v>
      </c>
      <c r="C122" s="26" t="s">
        <v>319</v>
      </c>
      <c r="D122" s="24" t="s">
        <v>28</v>
      </c>
      <c r="E122" s="27" t="s">
        <v>194</v>
      </c>
      <c r="F122" s="25">
        <v>50</v>
      </c>
      <c r="G122" s="25">
        <v>3</v>
      </c>
      <c r="H122" s="28">
        <v>1</v>
      </c>
      <c r="I122" s="32">
        <f t="shared" si="1"/>
        <v>3.3333333333333333E-2</v>
      </c>
      <c r="J122" s="29">
        <f t="shared" si="2"/>
        <v>4500</v>
      </c>
    </row>
    <row r="123" spans="1:10" ht="28.8" x14ac:dyDescent="0.3">
      <c r="A123" s="24">
        <v>121</v>
      </c>
      <c r="B123" s="25" t="s">
        <v>318</v>
      </c>
      <c r="C123" s="26" t="s">
        <v>320</v>
      </c>
      <c r="D123" s="24" t="s">
        <v>28</v>
      </c>
      <c r="E123" s="27" t="s">
        <v>194</v>
      </c>
      <c r="F123" s="25">
        <v>50</v>
      </c>
      <c r="G123" s="25">
        <v>3</v>
      </c>
      <c r="H123" s="28">
        <v>1</v>
      </c>
      <c r="I123" s="32">
        <f t="shared" si="1"/>
        <v>3.3333333333333333E-2</v>
      </c>
      <c r="J123" s="29">
        <f t="shared" si="2"/>
        <v>4500</v>
      </c>
    </row>
    <row r="124" spans="1:10" ht="28.8" x14ac:dyDescent="0.3">
      <c r="A124" s="24">
        <v>122</v>
      </c>
      <c r="B124" s="25" t="s">
        <v>321</v>
      </c>
      <c r="C124" s="26" t="s">
        <v>322</v>
      </c>
      <c r="D124" s="24" t="s">
        <v>28</v>
      </c>
      <c r="E124" s="27" t="s">
        <v>194</v>
      </c>
      <c r="F124" s="25">
        <v>50</v>
      </c>
      <c r="G124" s="25">
        <v>3</v>
      </c>
      <c r="H124" s="28">
        <v>1</v>
      </c>
      <c r="I124" s="32">
        <f t="shared" si="1"/>
        <v>3.3333333333333333E-2</v>
      </c>
      <c r="J124" s="29">
        <f t="shared" si="2"/>
        <v>4500</v>
      </c>
    </row>
    <row r="125" spans="1:10" ht="28.8" x14ac:dyDescent="0.3">
      <c r="A125" s="24">
        <v>123</v>
      </c>
      <c r="B125" s="25" t="s">
        <v>321</v>
      </c>
      <c r="C125" s="26" t="s">
        <v>322</v>
      </c>
      <c r="D125" s="24" t="s">
        <v>28</v>
      </c>
      <c r="E125" s="27" t="s">
        <v>194</v>
      </c>
      <c r="F125" s="25">
        <v>50</v>
      </c>
      <c r="G125" s="25">
        <v>3</v>
      </c>
      <c r="H125" s="28">
        <v>1</v>
      </c>
      <c r="I125" s="32">
        <f t="shared" si="1"/>
        <v>3.3333333333333333E-2</v>
      </c>
      <c r="J125" s="29">
        <f t="shared" si="2"/>
        <v>4500</v>
      </c>
    </row>
    <row r="126" spans="1:10" ht="28.8" x14ac:dyDescent="0.3">
      <c r="A126" s="24">
        <v>124</v>
      </c>
      <c r="B126" s="25" t="s">
        <v>323</v>
      </c>
      <c r="C126" s="26" t="s">
        <v>324</v>
      </c>
      <c r="D126" s="24" t="s">
        <v>28</v>
      </c>
      <c r="E126" s="27" t="s">
        <v>194</v>
      </c>
      <c r="F126" s="25">
        <v>50</v>
      </c>
      <c r="G126" s="25">
        <v>3</v>
      </c>
      <c r="H126" s="28">
        <v>1</v>
      </c>
      <c r="I126" s="32">
        <f t="shared" si="1"/>
        <v>3.3333333333333333E-2</v>
      </c>
      <c r="J126" s="29">
        <f t="shared" si="2"/>
        <v>4500</v>
      </c>
    </row>
    <row r="127" spans="1:10" ht="28.8" x14ac:dyDescent="0.3">
      <c r="A127" s="24">
        <v>125</v>
      </c>
      <c r="B127" s="25" t="s">
        <v>325</v>
      </c>
      <c r="C127" s="26" t="s">
        <v>326</v>
      </c>
      <c r="D127" s="24" t="s">
        <v>28</v>
      </c>
      <c r="E127" s="27" t="s">
        <v>194</v>
      </c>
      <c r="F127" s="25">
        <v>50</v>
      </c>
      <c r="G127" s="25">
        <v>3</v>
      </c>
      <c r="H127" s="28">
        <v>1</v>
      </c>
      <c r="I127" s="32">
        <f t="shared" si="1"/>
        <v>3.3333333333333333E-2</v>
      </c>
      <c r="J127" s="29">
        <f t="shared" si="2"/>
        <v>4500</v>
      </c>
    </row>
    <row r="128" spans="1:10" ht="43.2" x14ac:dyDescent="0.3">
      <c r="A128" s="24">
        <v>126</v>
      </c>
      <c r="B128" s="25" t="s">
        <v>327</v>
      </c>
      <c r="C128" s="26" t="s">
        <v>328</v>
      </c>
      <c r="D128" s="24" t="s">
        <v>28</v>
      </c>
      <c r="E128" s="27" t="s">
        <v>79</v>
      </c>
      <c r="F128" s="25">
        <v>4</v>
      </c>
      <c r="G128" s="25">
        <v>3</v>
      </c>
      <c r="H128" s="28">
        <v>1</v>
      </c>
      <c r="I128" s="32">
        <f t="shared" si="1"/>
        <v>3.3333333333333333E-2</v>
      </c>
      <c r="J128" s="29">
        <f t="shared" si="2"/>
        <v>360</v>
      </c>
    </row>
    <row r="129" spans="1:10" ht="28.8" x14ac:dyDescent="0.3">
      <c r="A129" s="24">
        <v>127</v>
      </c>
      <c r="B129" s="25" t="s">
        <v>329</v>
      </c>
      <c r="C129" s="26" t="s">
        <v>330</v>
      </c>
      <c r="D129" s="24" t="s">
        <v>28</v>
      </c>
      <c r="E129" s="27" t="s">
        <v>79</v>
      </c>
      <c r="F129" s="25">
        <v>6</v>
      </c>
      <c r="G129" s="25">
        <v>3</v>
      </c>
      <c r="H129" s="28">
        <v>1</v>
      </c>
      <c r="I129" s="32">
        <f t="shared" si="1"/>
        <v>3.3333333333333333E-2</v>
      </c>
      <c r="J129" s="29">
        <f t="shared" si="2"/>
        <v>540</v>
      </c>
    </row>
    <row r="130" spans="1:10" ht="28.8" x14ac:dyDescent="0.3">
      <c r="A130" s="24">
        <v>128</v>
      </c>
      <c r="B130" s="25" t="s">
        <v>331</v>
      </c>
      <c r="C130" s="26" t="s">
        <v>332</v>
      </c>
      <c r="D130" s="24" t="s">
        <v>28</v>
      </c>
      <c r="E130" s="27" t="s">
        <v>79</v>
      </c>
      <c r="F130" s="25">
        <v>6</v>
      </c>
      <c r="G130" s="25">
        <v>3</v>
      </c>
      <c r="H130" s="28">
        <v>1</v>
      </c>
      <c r="I130" s="32">
        <f t="shared" si="1"/>
        <v>3.3333333333333333E-2</v>
      </c>
      <c r="J130" s="29">
        <f t="shared" si="2"/>
        <v>540</v>
      </c>
    </row>
    <row r="131" spans="1:10" x14ac:dyDescent="0.3">
      <c r="A131" s="24">
        <v>129</v>
      </c>
      <c r="B131" s="25" t="s">
        <v>333</v>
      </c>
      <c r="C131" s="26" t="s">
        <v>334</v>
      </c>
      <c r="D131" s="24" t="s">
        <v>28</v>
      </c>
      <c r="E131" s="27" t="s">
        <v>79</v>
      </c>
      <c r="F131" s="25">
        <v>50</v>
      </c>
      <c r="G131" s="25">
        <v>3</v>
      </c>
      <c r="H131" s="28">
        <v>1</v>
      </c>
      <c r="I131" s="32">
        <f t="shared" si="1"/>
        <v>3.3333333333333333E-2</v>
      </c>
      <c r="J131" s="29">
        <f t="shared" si="2"/>
        <v>4500</v>
      </c>
    </row>
    <row r="132" spans="1:10" x14ac:dyDescent="0.3">
      <c r="A132" s="24">
        <v>130</v>
      </c>
      <c r="B132" s="25" t="s">
        <v>335</v>
      </c>
      <c r="C132" s="26" t="s">
        <v>336</v>
      </c>
      <c r="D132" s="24" t="s">
        <v>28</v>
      </c>
      <c r="E132" s="27" t="s">
        <v>79</v>
      </c>
      <c r="F132" s="25">
        <v>50</v>
      </c>
      <c r="G132" s="25">
        <v>3</v>
      </c>
      <c r="H132" s="28">
        <v>1</v>
      </c>
      <c r="I132" s="32">
        <f t="shared" ref="I132:I159" si="3">(1/30)</f>
        <v>3.3333333333333333E-2</v>
      </c>
      <c r="J132" s="29">
        <f t="shared" ref="J132:J195" si="4">IFERROR(F132*G132*H132/I132,"Missing Data")</f>
        <v>4500</v>
      </c>
    </row>
    <row r="133" spans="1:10" ht="28.8" x14ac:dyDescent="0.3">
      <c r="A133" s="24">
        <v>131</v>
      </c>
      <c r="B133" s="25" t="s">
        <v>337</v>
      </c>
      <c r="C133" s="26" t="s">
        <v>338</v>
      </c>
      <c r="D133" s="24" t="s">
        <v>28</v>
      </c>
      <c r="E133" s="27" t="s">
        <v>79</v>
      </c>
      <c r="F133" s="25">
        <v>50</v>
      </c>
      <c r="G133" s="25">
        <v>3</v>
      </c>
      <c r="H133" s="28">
        <v>1</v>
      </c>
      <c r="I133" s="32">
        <f t="shared" si="3"/>
        <v>3.3333333333333333E-2</v>
      </c>
      <c r="J133" s="29">
        <f t="shared" si="4"/>
        <v>4500</v>
      </c>
    </row>
    <row r="134" spans="1:10" ht="28.8" x14ac:dyDescent="0.3">
      <c r="A134" s="24">
        <v>132</v>
      </c>
      <c r="B134" s="25" t="s">
        <v>339</v>
      </c>
      <c r="C134" s="26" t="s">
        <v>340</v>
      </c>
      <c r="D134" s="24" t="s">
        <v>28</v>
      </c>
      <c r="E134" s="27" t="s">
        <v>79</v>
      </c>
      <c r="F134" s="25">
        <v>4</v>
      </c>
      <c r="G134" s="25">
        <v>3</v>
      </c>
      <c r="H134" s="28">
        <v>1</v>
      </c>
      <c r="I134" s="32">
        <f t="shared" si="3"/>
        <v>3.3333333333333333E-2</v>
      </c>
      <c r="J134" s="29">
        <f t="shared" si="4"/>
        <v>360</v>
      </c>
    </row>
    <row r="135" spans="1:10" ht="28.8" x14ac:dyDescent="0.3">
      <c r="A135" s="24">
        <v>133</v>
      </c>
      <c r="B135" s="25" t="s">
        <v>341</v>
      </c>
      <c r="C135" s="26" t="s">
        <v>342</v>
      </c>
      <c r="D135" s="24" t="s">
        <v>28</v>
      </c>
      <c r="E135" s="27" t="s">
        <v>79</v>
      </c>
      <c r="F135" s="25">
        <v>50</v>
      </c>
      <c r="G135" s="25">
        <v>3</v>
      </c>
      <c r="H135" s="28">
        <v>1</v>
      </c>
      <c r="I135" s="32">
        <f t="shared" si="3"/>
        <v>3.3333333333333333E-2</v>
      </c>
      <c r="J135" s="29">
        <f t="shared" si="4"/>
        <v>4500</v>
      </c>
    </row>
    <row r="136" spans="1:10" ht="28.8" x14ac:dyDescent="0.3">
      <c r="A136" s="24">
        <v>134</v>
      </c>
      <c r="B136" s="25" t="s">
        <v>343</v>
      </c>
      <c r="C136" s="26" t="s">
        <v>344</v>
      </c>
      <c r="D136" s="24" t="s">
        <v>28</v>
      </c>
      <c r="E136" s="27" t="s">
        <v>79</v>
      </c>
      <c r="F136" s="25">
        <v>50</v>
      </c>
      <c r="G136" s="25">
        <v>3</v>
      </c>
      <c r="H136" s="28">
        <v>1</v>
      </c>
      <c r="I136" s="32">
        <f t="shared" si="3"/>
        <v>3.3333333333333333E-2</v>
      </c>
      <c r="J136" s="29">
        <f t="shared" si="4"/>
        <v>4500</v>
      </c>
    </row>
    <row r="137" spans="1:10" x14ac:dyDescent="0.3">
      <c r="A137" s="24">
        <v>135</v>
      </c>
      <c r="B137" s="25" t="s">
        <v>345</v>
      </c>
      <c r="C137" s="26" t="s">
        <v>346</v>
      </c>
      <c r="D137" s="24" t="s">
        <v>28</v>
      </c>
      <c r="E137" s="27" t="s">
        <v>79</v>
      </c>
      <c r="F137" s="25">
        <v>50</v>
      </c>
      <c r="G137" s="25">
        <v>3</v>
      </c>
      <c r="H137" s="28">
        <v>1</v>
      </c>
      <c r="I137" s="32">
        <f t="shared" si="3"/>
        <v>3.3333333333333333E-2</v>
      </c>
      <c r="J137" s="29">
        <f t="shared" si="4"/>
        <v>4500</v>
      </c>
    </row>
    <row r="138" spans="1:10" ht="28.8" x14ac:dyDescent="0.3">
      <c r="A138" s="24">
        <v>136</v>
      </c>
      <c r="B138" s="25" t="s">
        <v>345</v>
      </c>
      <c r="C138" s="26" t="s">
        <v>347</v>
      </c>
      <c r="D138" s="24" t="s">
        <v>28</v>
      </c>
      <c r="E138" s="27" t="s">
        <v>79</v>
      </c>
      <c r="F138" s="25">
        <v>50</v>
      </c>
      <c r="G138" s="25">
        <v>3</v>
      </c>
      <c r="H138" s="28">
        <v>1</v>
      </c>
      <c r="I138" s="32">
        <f t="shared" si="3"/>
        <v>3.3333333333333333E-2</v>
      </c>
      <c r="J138" s="29">
        <f t="shared" si="4"/>
        <v>4500</v>
      </c>
    </row>
    <row r="139" spans="1:10" ht="28.8" x14ac:dyDescent="0.3">
      <c r="A139" s="24">
        <v>137</v>
      </c>
      <c r="B139" s="25" t="s">
        <v>348</v>
      </c>
      <c r="C139" s="26" t="s">
        <v>349</v>
      </c>
      <c r="D139" s="24" t="s">
        <v>28</v>
      </c>
      <c r="E139" s="27" t="s">
        <v>79</v>
      </c>
      <c r="F139" s="25">
        <v>50</v>
      </c>
      <c r="G139" s="25">
        <v>3</v>
      </c>
      <c r="H139" s="28">
        <v>1</v>
      </c>
      <c r="I139" s="32">
        <f t="shared" si="3"/>
        <v>3.3333333333333333E-2</v>
      </c>
      <c r="J139" s="29">
        <f t="shared" si="4"/>
        <v>4500</v>
      </c>
    </row>
    <row r="140" spans="1:10" ht="28.8" x14ac:dyDescent="0.3">
      <c r="A140" s="24">
        <v>138</v>
      </c>
      <c r="B140" s="25" t="s">
        <v>350</v>
      </c>
      <c r="C140" s="26" t="s">
        <v>351</v>
      </c>
      <c r="D140" s="24" t="s">
        <v>28</v>
      </c>
      <c r="E140" s="27" t="s">
        <v>79</v>
      </c>
      <c r="F140" s="25">
        <v>50</v>
      </c>
      <c r="G140" s="25">
        <v>3</v>
      </c>
      <c r="H140" s="28">
        <v>1</v>
      </c>
      <c r="I140" s="32">
        <f t="shared" si="3"/>
        <v>3.3333333333333333E-2</v>
      </c>
      <c r="J140" s="29">
        <f t="shared" si="4"/>
        <v>4500</v>
      </c>
    </row>
    <row r="141" spans="1:10" ht="43.2" x14ac:dyDescent="0.3">
      <c r="A141" s="24">
        <v>139</v>
      </c>
      <c r="B141" s="25" t="s">
        <v>352</v>
      </c>
      <c r="C141" s="26" t="s">
        <v>353</v>
      </c>
      <c r="D141" s="24" t="s">
        <v>28</v>
      </c>
      <c r="E141" s="27" t="s">
        <v>79</v>
      </c>
      <c r="F141" s="25">
        <v>4</v>
      </c>
      <c r="G141" s="25">
        <v>3</v>
      </c>
      <c r="H141" s="28">
        <v>1</v>
      </c>
      <c r="I141" s="32">
        <f t="shared" si="3"/>
        <v>3.3333333333333333E-2</v>
      </c>
      <c r="J141" s="29">
        <f t="shared" si="4"/>
        <v>360</v>
      </c>
    </row>
    <row r="142" spans="1:10" ht="43.2" x14ac:dyDescent="0.3">
      <c r="A142" s="24">
        <v>140</v>
      </c>
      <c r="B142" s="25" t="s">
        <v>354</v>
      </c>
      <c r="C142" s="26" t="s">
        <v>355</v>
      </c>
      <c r="D142" s="24" t="s">
        <v>28</v>
      </c>
      <c r="E142" s="27" t="s">
        <v>79</v>
      </c>
      <c r="F142" s="25">
        <v>4</v>
      </c>
      <c r="G142" s="25">
        <v>3</v>
      </c>
      <c r="H142" s="28">
        <v>1</v>
      </c>
      <c r="I142" s="32">
        <f t="shared" si="3"/>
        <v>3.3333333333333333E-2</v>
      </c>
      <c r="J142" s="29">
        <f t="shared" si="4"/>
        <v>360</v>
      </c>
    </row>
    <row r="143" spans="1:10" ht="28.8" x14ac:dyDescent="0.3">
      <c r="A143" s="24">
        <v>141</v>
      </c>
      <c r="B143" s="25" t="s">
        <v>356</v>
      </c>
      <c r="C143" s="26" t="s">
        <v>357</v>
      </c>
      <c r="D143" s="24" t="s">
        <v>28</v>
      </c>
      <c r="E143" s="27" t="s">
        <v>79</v>
      </c>
      <c r="F143" s="25">
        <v>4</v>
      </c>
      <c r="G143" s="25">
        <v>3</v>
      </c>
      <c r="H143" s="28">
        <v>1</v>
      </c>
      <c r="I143" s="32">
        <f t="shared" si="3"/>
        <v>3.3333333333333333E-2</v>
      </c>
      <c r="J143" s="29">
        <f t="shared" si="4"/>
        <v>360</v>
      </c>
    </row>
    <row r="144" spans="1:10" ht="28.8" x14ac:dyDescent="0.3">
      <c r="A144" s="24">
        <v>142</v>
      </c>
      <c r="B144" s="25" t="s">
        <v>358</v>
      </c>
      <c r="C144" s="26" t="s">
        <v>359</v>
      </c>
      <c r="D144" s="24" t="s">
        <v>28</v>
      </c>
      <c r="E144" s="27" t="s">
        <v>79</v>
      </c>
      <c r="F144" s="25">
        <v>4</v>
      </c>
      <c r="G144" s="25">
        <v>3</v>
      </c>
      <c r="H144" s="28">
        <v>1</v>
      </c>
      <c r="I144" s="32">
        <f t="shared" si="3"/>
        <v>3.3333333333333333E-2</v>
      </c>
      <c r="J144" s="29">
        <f t="shared" si="4"/>
        <v>360</v>
      </c>
    </row>
    <row r="145" spans="1:10" ht="28.8" x14ac:dyDescent="0.3">
      <c r="A145" s="24">
        <v>143</v>
      </c>
      <c r="B145" s="25" t="s">
        <v>360</v>
      </c>
      <c r="C145" s="26" t="s">
        <v>361</v>
      </c>
      <c r="D145" s="24" t="s">
        <v>28</v>
      </c>
      <c r="E145" s="27" t="s">
        <v>79</v>
      </c>
      <c r="F145" s="25">
        <v>4</v>
      </c>
      <c r="G145" s="25">
        <v>3</v>
      </c>
      <c r="H145" s="28">
        <v>1</v>
      </c>
      <c r="I145" s="32">
        <f t="shared" si="3"/>
        <v>3.3333333333333333E-2</v>
      </c>
      <c r="J145" s="29">
        <f t="shared" si="4"/>
        <v>360</v>
      </c>
    </row>
    <row r="146" spans="1:10" ht="28.8" x14ac:dyDescent="0.3">
      <c r="A146" s="24">
        <v>144</v>
      </c>
      <c r="B146" s="25" t="s">
        <v>362</v>
      </c>
      <c r="C146" s="26" t="s">
        <v>363</v>
      </c>
      <c r="D146" s="24" t="s">
        <v>28</v>
      </c>
      <c r="E146" s="27" t="s">
        <v>79</v>
      </c>
      <c r="F146" s="25">
        <v>4</v>
      </c>
      <c r="G146" s="25">
        <v>3</v>
      </c>
      <c r="H146" s="28">
        <v>1</v>
      </c>
      <c r="I146" s="32">
        <f t="shared" si="3"/>
        <v>3.3333333333333333E-2</v>
      </c>
      <c r="J146" s="29">
        <f t="shared" si="4"/>
        <v>360</v>
      </c>
    </row>
    <row r="147" spans="1:10" ht="28.8" x14ac:dyDescent="0.3">
      <c r="A147" s="24">
        <v>145</v>
      </c>
      <c r="B147" s="25" t="s">
        <v>362</v>
      </c>
      <c r="C147" s="26" t="s">
        <v>364</v>
      </c>
      <c r="D147" s="24" t="s">
        <v>28</v>
      </c>
      <c r="E147" s="27" t="s">
        <v>79</v>
      </c>
      <c r="F147" s="25">
        <v>4</v>
      </c>
      <c r="G147" s="25">
        <v>3</v>
      </c>
      <c r="H147" s="28">
        <v>1</v>
      </c>
      <c r="I147" s="32">
        <f t="shared" si="3"/>
        <v>3.3333333333333333E-2</v>
      </c>
      <c r="J147" s="29">
        <f t="shared" si="4"/>
        <v>360</v>
      </c>
    </row>
    <row r="148" spans="1:10" ht="43.2" x14ac:dyDescent="0.3">
      <c r="A148" s="24">
        <v>146</v>
      </c>
      <c r="B148" s="25" t="s">
        <v>365</v>
      </c>
      <c r="C148" s="26" t="s">
        <v>366</v>
      </c>
      <c r="D148" s="24" t="s">
        <v>28</v>
      </c>
      <c r="E148" s="27" t="s">
        <v>79</v>
      </c>
      <c r="F148" s="25">
        <v>110</v>
      </c>
      <c r="G148" s="25">
        <v>3</v>
      </c>
      <c r="H148" s="28">
        <v>1</v>
      </c>
      <c r="I148" s="32">
        <f t="shared" si="3"/>
        <v>3.3333333333333333E-2</v>
      </c>
      <c r="J148" s="29">
        <f t="shared" si="4"/>
        <v>9900</v>
      </c>
    </row>
    <row r="149" spans="1:10" ht="28.8" x14ac:dyDescent="0.3">
      <c r="A149" s="24">
        <v>147</v>
      </c>
      <c r="B149" s="25" t="s">
        <v>365</v>
      </c>
      <c r="C149" s="26" t="s">
        <v>364</v>
      </c>
      <c r="D149" s="24" t="s">
        <v>28</v>
      </c>
      <c r="E149" s="27" t="s">
        <v>79</v>
      </c>
      <c r="F149" s="25">
        <v>110</v>
      </c>
      <c r="G149" s="25">
        <v>3</v>
      </c>
      <c r="H149" s="28">
        <v>1</v>
      </c>
      <c r="I149" s="32">
        <f t="shared" si="3"/>
        <v>3.3333333333333333E-2</v>
      </c>
      <c r="J149" s="29">
        <f t="shared" si="4"/>
        <v>9900</v>
      </c>
    </row>
    <row r="150" spans="1:10" ht="28.8" x14ac:dyDescent="0.3">
      <c r="A150" s="24">
        <v>148</v>
      </c>
      <c r="B150" s="25" t="s">
        <v>367</v>
      </c>
      <c r="C150" s="26" t="s">
        <v>368</v>
      </c>
      <c r="D150" s="24" t="s">
        <v>28</v>
      </c>
      <c r="E150" s="27" t="s">
        <v>79</v>
      </c>
      <c r="F150" s="25">
        <v>110</v>
      </c>
      <c r="G150" s="25">
        <v>3</v>
      </c>
      <c r="H150" s="28">
        <v>1</v>
      </c>
      <c r="I150" s="32">
        <f t="shared" si="3"/>
        <v>3.3333333333333333E-2</v>
      </c>
      <c r="J150" s="29">
        <f t="shared" si="4"/>
        <v>9900</v>
      </c>
    </row>
    <row r="151" spans="1:10" x14ac:dyDescent="0.3">
      <c r="A151" s="24">
        <v>149</v>
      </c>
      <c r="B151" s="25" t="s">
        <v>369</v>
      </c>
      <c r="C151" s="26" t="s">
        <v>370</v>
      </c>
      <c r="D151" s="24" t="s">
        <v>28</v>
      </c>
      <c r="E151" s="27" t="s">
        <v>79</v>
      </c>
      <c r="F151" s="25">
        <v>5</v>
      </c>
      <c r="G151" s="25">
        <v>3</v>
      </c>
      <c r="H151" s="28">
        <v>1</v>
      </c>
      <c r="I151" s="32">
        <f t="shared" si="3"/>
        <v>3.3333333333333333E-2</v>
      </c>
      <c r="J151" s="29">
        <f t="shared" si="4"/>
        <v>450</v>
      </c>
    </row>
    <row r="152" spans="1:10" x14ac:dyDescent="0.3">
      <c r="A152" s="24">
        <v>150</v>
      </c>
      <c r="B152" s="25" t="s">
        <v>371</v>
      </c>
      <c r="C152" s="26" t="s">
        <v>372</v>
      </c>
      <c r="D152" s="24" t="s">
        <v>28</v>
      </c>
      <c r="E152" s="27" t="s">
        <v>79</v>
      </c>
      <c r="F152" s="25">
        <v>5</v>
      </c>
      <c r="G152" s="25">
        <v>3</v>
      </c>
      <c r="H152" s="28">
        <v>1</v>
      </c>
      <c r="I152" s="32">
        <f t="shared" si="3"/>
        <v>3.3333333333333333E-2</v>
      </c>
      <c r="J152" s="29">
        <f t="shared" si="4"/>
        <v>450</v>
      </c>
    </row>
    <row r="153" spans="1:10" ht="28.8" x14ac:dyDescent="0.3">
      <c r="A153" s="24">
        <v>151</v>
      </c>
      <c r="B153" s="25" t="s">
        <v>373</v>
      </c>
      <c r="C153" s="26" t="s">
        <v>374</v>
      </c>
      <c r="D153" s="24" t="s">
        <v>28</v>
      </c>
      <c r="E153" s="27" t="s">
        <v>79</v>
      </c>
      <c r="F153" s="25">
        <v>80</v>
      </c>
      <c r="G153" s="25">
        <v>3</v>
      </c>
      <c r="H153" s="28">
        <v>1</v>
      </c>
      <c r="I153" s="32">
        <f t="shared" si="3"/>
        <v>3.3333333333333333E-2</v>
      </c>
      <c r="J153" s="29">
        <f t="shared" si="4"/>
        <v>7200</v>
      </c>
    </row>
    <row r="154" spans="1:10" ht="28.8" x14ac:dyDescent="0.3">
      <c r="A154" s="24">
        <v>152</v>
      </c>
      <c r="B154" s="25" t="s">
        <v>375</v>
      </c>
      <c r="C154" s="26" t="s">
        <v>376</v>
      </c>
      <c r="D154" s="24" t="s">
        <v>28</v>
      </c>
      <c r="E154" s="27" t="s">
        <v>79</v>
      </c>
      <c r="F154" s="25">
        <v>80</v>
      </c>
      <c r="G154" s="25">
        <v>3</v>
      </c>
      <c r="H154" s="28">
        <v>1</v>
      </c>
      <c r="I154" s="32">
        <f t="shared" si="3"/>
        <v>3.3333333333333333E-2</v>
      </c>
      <c r="J154" s="29">
        <f t="shared" si="4"/>
        <v>7200</v>
      </c>
    </row>
    <row r="155" spans="1:10" ht="28.8" x14ac:dyDescent="0.3">
      <c r="A155" s="24">
        <v>153</v>
      </c>
      <c r="B155" s="25" t="s">
        <v>377</v>
      </c>
      <c r="C155" s="26" t="s">
        <v>378</v>
      </c>
      <c r="D155" s="24" t="s">
        <v>28</v>
      </c>
      <c r="E155" s="27" t="s">
        <v>79</v>
      </c>
      <c r="F155" s="25">
        <v>80</v>
      </c>
      <c r="G155" s="25">
        <v>3</v>
      </c>
      <c r="H155" s="28">
        <v>1</v>
      </c>
      <c r="I155" s="32">
        <f t="shared" si="3"/>
        <v>3.3333333333333333E-2</v>
      </c>
      <c r="J155" s="29">
        <f t="shared" si="4"/>
        <v>7200</v>
      </c>
    </row>
    <row r="156" spans="1:10" ht="28.8" x14ac:dyDescent="0.3">
      <c r="A156" s="24">
        <v>154</v>
      </c>
      <c r="B156" s="25" t="s">
        <v>379</v>
      </c>
      <c r="C156" s="26" t="s">
        <v>380</v>
      </c>
      <c r="D156" s="24" t="s">
        <v>28</v>
      </c>
      <c r="E156" s="27" t="s">
        <v>79</v>
      </c>
      <c r="F156" s="25">
        <v>80</v>
      </c>
      <c r="G156" s="25">
        <v>3</v>
      </c>
      <c r="H156" s="28">
        <v>1</v>
      </c>
      <c r="I156" s="32">
        <f t="shared" si="3"/>
        <v>3.3333333333333333E-2</v>
      </c>
      <c r="J156" s="29">
        <f t="shared" si="4"/>
        <v>7200</v>
      </c>
    </row>
    <row r="157" spans="1:10" ht="28.8" x14ac:dyDescent="0.3">
      <c r="A157" s="24">
        <v>155</v>
      </c>
      <c r="B157" s="25" t="s">
        <v>381</v>
      </c>
      <c r="C157" s="26" t="s">
        <v>382</v>
      </c>
      <c r="D157" s="24" t="s">
        <v>28</v>
      </c>
      <c r="E157" s="27" t="s">
        <v>79</v>
      </c>
      <c r="F157" s="25">
        <v>80</v>
      </c>
      <c r="G157" s="25">
        <v>3</v>
      </c>
      <c r="H157" s="28">
        <v>1</v>
      </c>
      <c r="I157" s="32">
        <f t="shared" si="3"/>
        <v>3.3333333333333333E-2</v>
      </c>
      <c r="J157" s="29">
        <f t="shared" si="4"/>
        <v>7200</v>
      </c>
    </row>
    <row r="158" spans="1:10" ht="28.8" x14ac:dyDescent="0.3">
      <c r="A158" s="24">
        <v>156</v>
      </c>
      <c r="B158" s="25" t="s">
        <v>383</v>
      </c>
      <c r="C158" s="26" t="s">
        <v>384</v>
      </c>
      <c r="D158" s="24" t="s">
        <v>28</v>
      </c>
      <c r="E158" s="27" t="s">
        <v>79</v>
      </c>
      <c r="F158" s="25">
        <v>80</v>
      </c>
      <c r="G158" s="25">
        <v>3</v>
      </c>
      <c r="H158" s="28">
        <v>1</v>
      </c>
      <c r="I158" s="32">
        <f t="shared" si="3"/>
        <v>3.3333333333333333E-2</v>
      </c>
      <c r="J158" s="29">
        <f t="shared" si="4"/>
        <v>7200</v>
      </c>
    </row>
    <row r="159" spans="1:10" ht="43.2" x14ac:dyDescent="0.3">
      <c r="A159" s="24">
        <v>157</v>
      </c>
      <c r="B159" s="25" t="s">
        <v>385</v>
      </c>
      <c r="C159" s="26" t="s">
        <v>386</v>
      </c>
      <c r="D159" s="24" t="s">
        <v>28</v>
      </c>
      <c r="E159" s="27" t="s">
        <v>79</v>
      </c>
      <c r="F159" s="25">
        <v>80</v>
      </c>
      <c r="G159" s="25">
        <v>3</v>
      </c>
      <c r="H159" s="28">
        <v>1</v>
      </c>
      <c r="I159" s="32">
        <f t="shared" si="3"/>
        <v>3.3333333333333333E-2</v>
      </c>
      <c r="J159" s="29">
        <f t="shared" si="4"/>
        <v>7200</v>
      </c>
    </row>
    <row r="160" spans="1:10" ht="28.8" x14ac:dyDescent="0.3">
      <c r="A160" s="24">
        <v>158</v>
      </c>
      <c r="B160" s="25" t="s">
        <v>387</v>
      </c>
      <c r="C160" s="26" t="s">
        <v>388</v>
      </c>
      <c r="D160" s="24" t="s">
        <v>28</v>
      </c>
      <c r="E160" s="27" t="s">
        <v>79</v>
      </c>
      <c r="F160" s="25">
        <v>12</v>
      </c>
      <c r="G160" s="25">
        <v>2</v>
      </c>
      <c r="H160" s="28">
        <v>1</v>
      </c>
      <c r="I160" s="32">
        <f>2/30</f>
        <v>6.6666666666666666E-2</v>
      </c>
      <c r="J160" s="29">
        <f t="shared" si="4"/>
        <v>360</v>
      </c>
    </row>
    <row r="161" spans="1:10" ht="28.8" x14ac:dyDescent="0.3">
      <c r="A161" s="24">
        <v>159</v>
      </c>
      <c r="B161" s="25" t="s">
        <v>389</v>
      </c>
      <c r="C161" s="26" t="s">
        <v>390</v>
      </c>
      <c r="D161" s="24" t="s">
        <v>28</v>
      </c>
      <c r="E161" s="27" t="s">
        <v>79</v>
      </c>
      <c r="F161" s="25">
        <v>12</v>
      </c>
      <c r="G161" s="25">
        <v>2</v>
      </c>
      <c r="H161" s="28">
        <v>1</v>
      </c>
      <c r="I161" s="32">
        <f>2/30</f>
        <v>6.6666666666666666E-2</v>
      </c>
      <c r="J161" s="29">
        <f t="shared" si="4"/>
        <v>360</v>
      </c>
    </row>
    <row r="162" spans="1:10" x14ac:dyDescent="0.3">
      <c r="A162" s="24">
        <v>160</v>
      </c>
      <c r="B162" s="25" t="s">
        <v>391</v>
      </c>
      <c r="C162" s="26" t="s">
        <v>392</v>
      </c>
      <c r="D162" s="24" t="s">
        <v>28</v>
      </c>
      <c r="E162" s="27" t="s">
        <v>79</v>
      </c>
      <c r="F162" s="25">
        <v>12</v>
      </c>
      <c r="G162" s="25">
        <v>2</v>
      </c>
      <c r="H162" s="28">
        <v>1</v>
      </c>
      <c r="I162" s="32">
        <f>2/30</f>
        <v>6.6666666666666666E-2</v>
      </c>
      <c r="J162" s="29">
        <f t="shared" si="4"/>
        <v>360</v>
      </c>
    </row>
    <row r="163" spans="1:10" x14ac:dyDescent="0.3">
      <c r="A163" s="24">
        <v>161</v>
      </c>
      <c r="B163" s="25" t="s">
        <v>393</v>
      </c>
      <c r="C163" s="26" t="s">
        <v>394</v>
      </c>
      <c r="D163" s="24" t="s">
        <v>28</v>
      </c>
      <c r="E163" s="27" t="s">
        <v>79</v>
      </c>
      <c r="F163" s="25">
        <v>12</v>
      </c>
      <c r="G163" s="25">
        <v>2</v>
      </c>
      <c r="H163" s="28">
        <v>1</v>
      </c>
      <c r="I163" s="32">
        <f>2/30</f>
        <v>6.6666666666666666E-2</v>
      </c>
      <c r="J163" s="29">
        <f t="shared" si="4"/>
        <v>360</v>
      </c>
    </row>
    <row r="164" spans="1:10" x14ac:dyDescent="0.3">
      <c r="A164" s="24">
        <v>162</v>
      </c>
      <c r="B164" s="25" t="s">
        <v>395</v>
      </c>
      <c r="C164" s="26" t="s">
        <v>396</v>
      </c>
      <c r="D164" s="24" t="s">
        <v>28</v>
      </c>
      <c r="E164" s="27" t="s">
        <v>79</v>
      </c>
      <c r="F164" s="25">
        <v>12</v>
      </c>
      <c r="G164" s="25">
        <v>2</v>
      </c>
      <c r="H164" s="28">
        <v>1</v>
      </c>
      <c r="I164" s="32">
        <f>2/30</f>
        <v>6.6666666666666666E-2</v>
      </c>
      <c r="J164" s="29">
        <f t="shared" si="4"/>
        <v>360</v>
      </c>
    </row>
    <row r="165" spans="1:10" ht="72" x14ac:dyDescent="0.3">
      <c r="A165" s="24">
        <v>163</v>
      </c>
      <c r="B165" s="25" t="s">
        <v>397</v>
      </c>
      <c r="C165" s="26" t="s">
        <v>398</v>
      </c>
      <c r="D165" s="24" t="s">
        <v>28</v>
      </c>
      <c r="E165" s="27" t="s">
        <v>79</v>
      </c>
      <c r="F165" s="25">
        <v>10</v>
      </c>
      <c r="G165" s="25">
        <v>2</v>
      </c>
      <c r="H165" s="28">
        <v>1</v>
      </c>
      <c r="I165" s="32">
        <f t="shared" ref="I165:I217" si="5">(1/30)</f>
        <v>3.3333333333333333E-2</v>
      </c>
      <c r="J165" s="29">
        <f t="shared" si="4"/>
        <v>600</v>
      </c>
    </row>
    <row r="166" spans="1:10" ht="28.8" x14ac:dyDescent="0.3">
      <c r="A166" s="24">
        <v>164</v>
      </c>
      <c r="B166" s="25" t="s">
        <v>399</v>
      </c>
      <c r="C166" s="26" t="s">
        <v>400</v>
      </c>
      <c r="D166" s="24" t="s">
        <v>28</v>
      </c>
      <c r="E166" s="27" t="s">
        <v>79</v>
      </c>
      <c r="F166" s="25">
        <v>4</v>
      </c>
      <c r="G166" s="25">
        <v>3</v>
      </c>
      <c r="H166" s="28">
        <v>1</v>
      </c>
      <c r="I166" s="32">
        <f t="shared" si="5"/>
        <v>3.3333333333333333E-2</v>
      </c>
      <c r="J166" s="29">
        <f t="shared" si="4"/>
        <v>360</v>
      </c>
    </row>
    <row r="167" spans="1:10" ht="28.8" x14ac:dyDescent="0.3">
      <c r="A167" s="24">
        <v>165</v>
      </c>
      <c r="B167" s="25" t="s">
        <v>401</v>
      </c>
      <c r="C167" s="26" t="s">
        <v>402</v>
      </c>
      <c r="D167" s="24" t="s">
        <v>28</v>
      </c>
      <c r="E167" s="27" t="s">
        <v>79</v>
      </c>
      <c r="F167" s="25">
        <v>4</v>
      </c>
      <c r="G167" s="25">
        <v>3</v>
      </c>
      <c r="H167" s="28">
        <v>1</v>
      </c>
      <c r="I167" s="32">
        <f t="shared" si="5"/>
        <v>3.3333333333333333E-2</v>
      </c>
      <c r="J167" s="29">
        <f t="shared" si="4"/>
        <v>360</v>
      </c>
    </row>
    <row r="168" spans="1:10" ht="43.2" x14ac:dyDescent="0.3">
      <c r="A168" s="24">
        <v>166</v>
      </c>
      <c r="B168" s="25" t="s">
        <v>403</v>
      </c>
      <c r="C168" s="26" t="s">
        <v>404</v>
      </c>
      <c r="D168" s="24" t="s">
        <v>28</v>
      </c>
      <c r="E168" s="27" t="s">
        <v>79</v>
      </c>
      <c r="F168" s="25">
        <v>4</v>
      </c>
      <c r="G168" s="25">
        <v>3</v>
      </c>
      <c r="H168" s="28">
        <v>1</v>
      </c>
      <c r="I168" s="32">
        <f t="shared" si="5"/>
        <v>3.3333333333333333E-2</v>
      </c>
      <c r="J168" s="29">
        <f t="shared" si="4"/>
        <v>360</v>
      </c>
    </row>
    <row r="169" spans="1:10" ht="28.8" x14ac:dyDescent="0.3">
      <c r="A169" s="24">
        <v>167</v>
      </c>
      <c r="B169" s="25" t="s">
        <v>405</v>
      </c>
      <c r="C169" s="26" t="s">
        <v>290</v>
      </c>
      <c r="D169" s="24" t="s">
        <v>28</v>
      </c>
      <c r="E169" s="27" t="s">
        <v>79</v>
      </c>
      <c r="F169" s="25">
        <v>4</v>
      </c>
      <c r="G169" s="25">
        <v>3</v>
      </c>
      <c r="H169" s="28">
        <v>1</v>
      </c>
      <c r="I169" s="32">
        <f t="shared" si="5"/>
        <v>3.3333333333333333E-2</v>
      </c>
      <c r="J169" s="29">
        <f t="shared" si="4"/>
        <v>360</v>
      </c>
    </row>
    <row r="170" spans="1:10" ht="28.8" x14ac:dyDescent="0.3">
      <c r="A170" s="24">
        <v>168</v>
      </c>
      <c r="B170" s="25" t="s">
        <v>406</v>
      </c>
      <c r="C170" s="26" t="s">
        <v>407</v>
      </c>
      <c r="D170" s="24" t="s">
        <v>28</v>
      </c>
      <c r="E170" s="27" t="s">
        <v>79</v>
      </c>
      <c r="F170" s="25">
        <v>80</v>
      </c>
      <c r="G170" s="25">
        <v>3</v>
      </c>
      <c r="H170" s="28">
        <v>1</v>
      </c>
      <c r="I170" s="32">
        <f t="shared" si="5"/>
        <v>3.3333333333333333E-2</v>
      </c>
      <c r="J170" s="29">
        <f t="shared" si="4"/>
        <v>7200</v>
      </c>
    </row>
    <row r="171" spans="1:10" ht="28.8" x14ac:dyDescent="0.3">
      <c r="A171" s="24">
        <v>169</v>
      </c>
      <c r="B171" s="25" t="s">
        <v>408</v>
      </c>
      <c r="C171" s="26" t="s">
        <v>409</v>
      </c>
      <c r="D171" s="24" t="s">
        <v>28</v>
      </c>
      <c r="E171" s="27" t="s">
        <v>79</v>
      </c>
      <c r="F171" s="25">
        <v>80</v>
      </c>
      <c r="G171" s="25">
        <v>3</v>
      </c>
      <c r="H171" s="28">
        <v>1</v>
      </c>
      <c r="I171" s="32">
        <f t="shared" si="5"/>
        <v>3.3333333333333333E-2</v>
      </c>
      <c r="J171" s="29">
        <f t="shared" si="4"/>
        <v>7200</v>
      </c>
    </row>
    <row r="172" spans="1:10" ht="28.8" x14ac:dyDescent="0.3">
      <c r="A172" s="24">
        <v>170</v>
      </c>
      <c r="B172" s="25" t="s">
        <v>410</v>
      </c>
      <c r="C172" s="26" t="s">
        <v>411</v>
      </c>
      <c r="D172" s="24" t="s">
        <v>28</v>
      </c>
      <c r="E172" s="27" t="s">
        <v>79</v>
      </c>
      <c r="F172" s="25">
        <v>80</v>
      </c>
      <c r="G172" s="25">
        <v>3</v>
      </c>
      <c r="H172" s="28">
        <v>1</v>
      </c>
      <c r="I172" s="32">
        <f t="shared" si="5"/>
        <v>3.3333333333333333E-2</v>
      </c>
      <c r="J172" s="29">
        <f t="shared" si="4"/>
        <v>7200</v>
      </c>
    </row>
    <row r="173" spans="1:10" ht="28.8" x14ac:dyDescent="0.3">
      <c r="A173" s="24">
        <v>171</v>
      </c>
      <c r="B173" s="25" t="s">
        <v>412</v>
      </c>
      <c r="C173" s="26" t="s">
        <v>411</v>
      </c>
      <c r="D173" s="24" t="s">
        <v>28</v>
      </c>
      <c r="E173" s="27" t="s">
        <v>79</v>
      </c>
      <c r="F173" s="25">
        <v>80</v>
      </c>
      <c r="G173" s="25">
        <v>3</v>
      </c>
      <c r="H173" s="28">
        <v>1</v>
      </c>
      <c r="I173" s="32">
        <f t="shared" si="5"/>
        <v>3.3333333333333333E-2</v>
      </c>
      <c r="J173" s="29">
        <f t="shared" si="4"/>
        <v>7200</v>
      </c>
    </row>
    <row r="174" spans="1:10" ht="28.8" x14ac:dyDescent="0.3">
      <c r="A174" s="24">
        <v>172</v>
      </c>
      <c r="B174" s="25" t="s">
        <v>413</v>
      </c>
      <c r="C174" s="26" t="s">
        <v>411</v>
      </c>
      <c r="D174" s="24" t="s">
        <v>28</v>
      </c>
      <c r="E174" s="27" t="s">
        <v>79</v>
      </c>
      <c r="F174" s="25">
        <v>80</v>
      </c>
      <c r="G174" s="25">
        <v>3</v>
      </c>
      <c r="H174" s="28">
        <v>1</v>
      </c>
      <c r="I174" s="32">
        <f t="shared" si="5"/>
        <v>3.3333333333333333E-2</v>
      </c>
      <c r="J174" s="29">
        <f t="shared" si="4"/>
        <v>7200</v>
      </c>
    </row>
    <row r="175" spans="1:10" ht="28.8" x14ac:dyDescent="0.3">
      <c r="A175" s="24">
        <v>173</v>
      </c>
      <c r="B175" s="25" t="s">
        <v>414</v>
      </c>
      <c r="C175" s="26" t="s">
        <v>411</v>
      </c>
      <c r="D175" s="24" t="s">
        <v>28</v>
      </c>
      <c r="E175" s="27" t="s">
        <v>79</v>
      </c>
      <c r="F175" s="25">
        <v>80</v>
      </c>
      <c r="G175" s="25">
        <v>3</v>
      </c>
      <c r="H175" s="28">
        <v>1</v>
      </c>
      <c r="I175" s="32">
        <f t="shared" si="5"/>
        <v>3.3333333333333333E-2</v>
      </c>
      <c r="J175" s="29">
        <f t="shared" si="4"/>
        <v>7200</v>
      </c>
    </row>
    <row r="176" spans="1:10" ht="28.8" x14ac:dyDescent="0.3">
      <c r="A176" s="24">
        <v>174</v>
      </c>
      <c r="B176" s="25" t="s">
        <v>415</v>
      </c>
      <c r="C176" s="26" t="s">
        <v>411</v>
      </c>
      <c r="D176" s="24" t="s">
        <v>28</v>
      </c>
      <c r="E176" s="27" t="s">
        <v>79</v>
      </c>
      <c r="F176" s="25">
        <v>80</v>
      </c>
      <c r="G176" s="25">
        <v>3</v>
      </c>
      <c r="H176" s="28">
        <v>1</v>
      </c>
      <c r="I176" s="32">
        <f t="shared" si="5"/>
        <v>3.3333333333333333E-2</v>
      </c>
      <c r="J176" s="29">
        <f t="shared" si="4"/>
        <v>7200</v>
      </c>
    </row>
    <row r="177" spans="1:10" ht="28.8" x14ac:dyDescent="0.3">
      <c r="A177" s="24">
        <v>175</v>
      </c>
      <c r="B177" s="25" t="s">
        <v>416</v>
      </c>
      <c r="C177" s="26" t="s">
        <v>411</v>
      </c>
      <c r="D177" s="24" t="s">
        <v>28</v>
      </c>
      <c r="E177" s="27" t="s">
        <v>79</v>
      </c>
      <c r="F177" s="25">
        <v>80</v>
      </c>
      <c r="G177" s="25">
        <v>3</v>
      </c>
      <c r="H177" s="28">
        <v>1</v>
      </c>
      <c r="I177" s="32">
        <f t="shared" si="5"/>
        <v>3.3333333333333333E-2</v>
      </c>
      <c r="J177" s="29">
        <f t="shared" si="4"/>
        <v>7200</v>
      </c>
    </row>
    <row r="178" spans="1:10" ht="28.8" x14ac:dyDescent="0.3">
      <c r="A178" s="24">
        <v>176</v>
      </c>
      <c r="B178" s="25" t="s">
        <v>417</v>
      </c>
      <c r="C178" s="26" t="s">
        <v>411</v>
      </c>
      <c r="D178" s="24" t="s">
        <v>28</v>
      </c>
      <c r="E178" s="27" t="s">
        <v>79</v>
      </c>
      <c r="F178" s="25">
        <v>80</v>
      </c>
      <c r="G178" s="25">
        <v>3</v>
      </c>
      <c r="H178" s="28">
        <v>1</v>
      </c>
      <c r="I178" s="32">
        <f t="shared" si="5"/>
        <v>3.3333333333333333E-2</v>
      </c>
      <c r="J178" s="29">
        <f t="shared" si="4"/>
        <v>7200</v>
      </c>
    </row>
    <row r="179" spans="1:10" ht="28.8" x14ac:dyDescent="0.3">
      <c r="A179" s="24">
        <v>177</v>
      </c>
      <c r="B179" s="25" t="s">
        <v>418</v>
      </c>
      <c r="C179" s="26" t="s">
        <v>411</v>
      </c>
      <c r="D179" s="24" t="s">
        <v>28</v>
      </c>
      <c r="E179" s="27" t="s">
        <v>79</v>
      </c>
      <c r="F179" s="25">
        <v>80</v>
      </c>
      <c r="G179" s="25">
        <v>3</v>
      </c>
      <c r="H179" s="28">
        <v>1</v>
      </c>
      <c r="I179" s="32">
        <f t="shared" si="5"/>
        <v>3.3333333333333333E-2</v>
      </c>
      <c r="J179" s="29">
        <f t="shared" si="4"/>
        <v>7200</v>
      </c>
    </row>
    <row r="180" spans="1:10" ht="28.8" x14ac:dyDescent="0.3">
      <c r="A180" s="24">
        <v>178</v>
      </c>
      <c r="B180" s="25" t="s">
        <v>419</v>
      </c>
      <c r="C180" s="26" t="s">
        <v>411</v>
      </c>
      <c r="D180" s="24" t="s">
        <v>28</v>
      </c>
      <c r="E180" s="27" t="s">
        <v>79</v>
      </c>
      <c r="F180" s="25">
        <v>80</v>
      </c>
      <c r="G180" s="25">
        <v>3</v>
      </c>
      <c r="H180" s="28">
        <v>1</v>
      </c>
      <c r="I180" s="32">
        <f t="shared" si="5"/>
        <v>3.3333333333333333E-2</v>
      </c>
      <c r="J180" s="29">
        <f t="shared" si="4"/>
        <v>7200</v>
      </c>
    </row>
    <row r="181" spans="1:10" ht="28.8" x14ac:dyDescent="0.3">
      <c r="A181" s="24">
        <v>179</v>
      </c>
      <c r="B181" s="25" t="s">
        <v>420</v>
      </c>
      <c r="C181" s="26" t="s">
        <v>411</v>
      </c>
      <c r="D181" s="24" t="s">
        <v>28</v>
      </c>
      <c r="E181" s="27" t="s">
        <v>79</v>
      </c>
      <c r="F181" s="25">
        <v>80</v>
      </c>
      <c r="G181" s="25">
        <v>3</v>
      </c>
      <c r="H181" s="28">
        <v>1</v>
      </c>
      <c r="I181" s="32">
        <f t="shared" si="5"/>
        <v>3.3333333333333333E-2</v>
      </c>
      <c r="J181" s="29">
        <f t="shared" si="4"/>
        <v>7200</v>
      </c>
    </row>
    <row r="182" spans="1:10" ht="57.6" x14ac:dyDescent="0.3">
      <c r="A182" s="24">
        <v>180</v>
      </c>
      <c r="B182" s="25" t="s">
        <v>421</v>
      </c>
      <c r="C182" s="26" t="s">
        <v>422</v>
      </c>
      <c r="D182" s="24" t="s">
        <v>28</v>
      </c>
      <c r="E182" s="27" t="s">
        <v>79</v>
      </c>
      <c r="F182" s="25">
        <v>80</v>
      </c>
      <c r="G182" s="25">
        <v>3</v>
      </c>
      <c r="H182" s="28">
        <v>1</v>
      </c>
      <c r="I182" s="32">
        <f t="shared" si="5"/>
        <v>3.3333333333333333E-2</v>
      </c>
      <c r="J182" s="29">
        <f t="shared" si="4"/>
        <v>7200</v>
      </c>
    </row>
    <row r="183" spans="1:10" ht="28.8" x14ac:dyDescent="0.3">
      <c r="A183" s="24">
        <v>181</v>
      </c>
      <c r="B183" s="25" t="s">
        <v>423</v>
      </c>
      <c r="C183" s="26" t="s">
        <v>424</v>
      </c>
      <c r="D183" s="24" t="s">
        <v>28</v>
      </c>
      <c r="E183" s="27" t="s">
        <v>79</v>
      </c>
      <c r="F183" s="25">
        <v>4</v>
      </c>
      <c r="G183" s="25">
        <v>3</v>
      </c>
      <c r="H183" s="28">
        <v>1</v>
      </c>
      <c r="I183" s="32">
        <f t="shared" si="5"/>
        <v>3.3333333333333333E-2</v>
      </c>
      <c r="J183" s="29">
        <f t="shared" si="4"/>
        <v>360</v>
      </c>
    </row>
    <row r="184" spans="1:10" ht="43.2" x14ac:dyDescent="0.3">
      <c r="A184" s="24">
        <v>182</v>
      </c>
      <c r="B184" s="25" t="s">
        <v>425</v>
      </c>
      <c r="C184" s="26" t="s">
        <v>426</v>
      </c>
      <c r="D184" s="24" t="s">
        <v>28</v>
      </c>
      <c r="E184" s="27" t="s">
        <v>181</v>
      </c>
      <c r="F184" s="25">
        <v>4</v>
      </c>
      <c r="G184" s="25">
        <v>1</v>
      </c>
      <c r="H184" s="28">
        <v>1</v>
      </c>
      <c r="I184" s="32">
        <f t="shared" si="5"/>
        <v>3.3333333333333333E-2</v>
      </c>
      <c r="J184" s="29">
        <f t="shared" si="4"/>
        <v>120</v>
      </c>
    </row>
    <row r="185" spans="1:10" ht="43.2" x14ac:dyDescent="0.3">
      <c r="A185" s="24">
        <v>183</v>
      </c>
      <c r="B185" s="25" t="s">
        <v>427</v>
      </c>
      <c r="C185" s="26" t="s">
        <v>428</v>
      </c>
      <c r="D185" s="24" t="s">
        <v>28</v>
      </c>
      <c r="E185" s="27" t="s">
        <v>305</v>
      </c>
      <c r="F185" s="25">
        <v>4</v>
      </c>
      <c r="G185" s="25">
        <v>1</v>
      </c>
      <c r="H185" s="28">
        <v>1</v>
      </c>
      <c r="I185" s="32">
        <f t="shared" si="5"/>
        <v>3.3333333333333333E-2</v>
      </c>
      <c r="J185" s="29">
        <f t="shared" si="4"/>
        <v>120</v>
      </c>
    </row>
    <row r="186" spans="1:10" ht="28.8" x14ac:dyDescent="0.3">
      <c r="A186" s="24">
        <v>184</v>
      </c>
      <c r="B186" s="25" t="s">
        <v>429</v>
      </c>
      <c r="C186" s="26" t="s">
        <v>430</v>
      </c>
      <c r="D186" s="24" t="s">
        <v>28</v>
      </c>
      <c r="E186" s="27" t="s">
        <v>79</v>
      </c>
      <c r="F186" s="25">
        <v>4</v>
      </c>
      <c r="G186" s="25">
        <v>1</v>
      </c>
      <c r="H186" s="28">
        <v>1</v>
      </c>
      <c r="I186" s="32">
        <f t="shared" si="5"/>
        <v>3.3333333333333333E-2</v>
      </c>
      <c r="J186" s="29">
        <f t="shared" si="4"/>
        <v>120</v>
      </c>
    </row>
    <row r="187" spans="1:10" ht="28.8" x14ac:dyDescent="0.3">
      <c r="A187" s="24">
        <v>185</v>
      </c>
      <c r="B187" s="25" t="s">
        <v>431</v>
      </c>
      <c r="C187" s="26" t="s">
        <v>432</v>
      </c>
      <c r="D187" s="24" t="s">
        <v>28</v>
      </c>
      <c r="E187" s="27" t="s">
        <v>79</v>
      </c>
      <c r="F187" s="25">
        <v>4</v>
      </c>
      <c r="G187" s="25">
        <v>1</v>
      </c>
      <c r="H187" s="28">
        <v>1</v>
      </c>
      <c r="I187" s="32">
        <f t="shared" si="5"/>
        <v>3.3333333333333333E-2</v>
      </c>
      <c r="J187" s="29">
        <f t="shared" si="4"/>
        <v>120</v>
      </c>
    </row>
    <row r="188" spans="1:10" ht="28.8" x14ac:dyDescent="0.3">
      <c r="A188" s="24">
        <v>186</v>
      </c>
      <c r="B188" s="25" t="s">
        <v>433</v>
      </c>
      <c r="C188" s="26" t="s">
        <v>434</v>
      </c>
      <c r="D188" s="24" t="s">
        <v>28</v>
      </c>
      <c r="E188" s="27" t="s">
        <v>79</v>
      </c>
      <c r="F188" s="25">
        <v>4</v>
      </c>
      <c r="G188" s="25">
        <v>1</v>
      </c>
      <c r="H188" s="28">
        <v>1</v>
      </c>
      <c r="I188" s="32">
        <f t="shared" si="5"/>
        <v>3.3333333333333333E-2</v>
      </c>
      <c r="J188" s="29">
        <f t="shared" si="4"/>
        <v>120</v>
      </c>
    </row>
    <row r="189" spans="1:10" ht="43.95" customHeight="1" x14ac:dyDescent="0.3">
      <c r="A189" s="24">
        <v>187</v>
      </c>
      <c r="B189" s="25" t="s">
        <v>435</v>
      </c>
      <c r="C189" s="26" t="s">
        <v>436</v>
      </c>
      <c r="D189" s="24" t="s">
        <v>28</v>
      </c>
      <c r="E189" s="27" t="s">
        <v>79</v>
      </c>
      <c r="F189" s="25">
        <v>4</v>
      </c>
      <c r="G189" s="25">
        <v>3</v>
      </c>
      <c r="H189" s="28">
        <v>1</v>
      </c>
      <c r="I189" s="32">
        <f t="shared" si="5"/>
        <v>3.3333333333333333E-2</v>
      </c>
      <c r="J189" s="29">
        <f t="shared" si="4"/>
        <v>360</v>
      </c>
    </row>
    <row r="190" spans="1:10" ht="43.2" x14ac:dyDescent="0.3">
      <c r="A190" s="24">
        <v>188</v>
      </c>
      <c r="B190" s="25" t="s">
        <v>437</v>
      </c>
      <c r="C190" s="26" t="s">
        <v>438</v>
      </c>
      <c r="D190" s="24" t="s">
        <v>28</v>
      </c>
      <c r="E190" s="27" t="s">
        <v>79</v>
      </c>
      <c r="F190" s="25">
        <v>4</v>
      </c>
      <c r="G190" s="25">
        <v>3</v>
      </c>
      <c r="H190" s="28">
        <v>1</v>
      </c>
      <c r="I190" s="32">
        <f t="shared" si="5"/>
        <v>3.3333333333333333E-2</v>
      </c>
      <c r="J190" s="29">
        <f t="shared" si="4"/>
        <v>360</v>
      </c>
    </row>
    <row r="191" spans="1:10" ht="43.2" x14ac:dyDescent="0.3">
      <c r="A191" s="24">
        <v>189</v>
      </c>
      <c r="B191" s="25" t="s">
        <v>439</v>
      </c>
      <c r="C191" s="26" t="s">
        <v>440</v>
      </c>
      <c r="D191" s="24" t="s">
        <v>28</v>
      </c>
      <c r="E191" s="27" t="s">
        <v>79</v>
      </c>
      <c r="F191" s="25">
        <v>4</v>
      </c>
      <c r="G191" s="25">
        <v>3</v>
      </c>
      <c r="H191" s="28">
        <v>1</v>
      </c>
      <c r="I191" s="32">
        <f t="shared" si="5"/>
        <v>3.3333333333333333E-2</v>
      </c>
      <c r="J191" s="29">
        <f t="shared" si="4"/>
        <v>360</v>
      </c>
    </row>
    <row r="192" spans="1:10" ht="28.8" x14ac:dyDescent="0.3">
      <c r="A192" s="24">
        <v>190</v>
      </c>
      <c r="B192" s="25" t="s">
        <v>441</v>
      </c>
      <c r="C192" s="26" t="s">
        <v>442</v>
      </c>
      <c r="D192" s="24" t="s">
        <v>28</v>
      </c>
      <c r="E192" s="27" t="s">
        <v>79</v>
      </c>
      <c r="F192" s="25">
        <v>4</v>
      </c>
      <c r="G192" s="25">
        <v>3</v>
      </c>
      <c r="H192" s="28">
        <v>1</v>
      </c>
      <c r="I192" s="32">
        <f t="shared" si="5"/>
        <v>3.3333333333333333E-2</v>
      </c>
      <c r="J192" s="29">
        <f t="shared" si="4"/>
        <v>360</v>
      </c>
    </row>
    <row r="193" spans="1:10" ht="28.8" x14ac:dyDescent="0.3">
      <c r="A193" s="24">
        <v>191</v>
      </c>
      <c r="B193" s="25" t="s">
        <v>443</v>
      </c>
      <c r="C193" s="26" t="s">
        <v>444</v>
      </c>
      <c r="D193" s="24" t="s">
        <v>28</v>
      </c>
      <c r="E193" s="27" t="s">
        <v>181</v>
      </c>
      <c r="F193" s="25">
        <v>4</v>
      </c>
      <c r="G193" s="25">
        <v>1</v>
      </c>
      <c r="H193" s="28">
        <v>1</v>
      </c>
      <c r="I193" s="32">
        <f t="shared" si="5"/>
        <v>3.3333333333333333E-2</v>
      </c>
      <c r="J193" s="29">
        <f t="shared" si="4"/>
        <v>120</v>
      </c>
    </row>
    <row r="194" spans="1:10" ht="43.2" x14ac:dyDescent="0.3">
      <c r="A194" s="24">
        <v>192</v>
      </c>
      <c r="B194" s="25" t="s">
        <v>445</v>
      </c>
      <c r="C194" s="26" t="s">
        <v>446</v>
      </c>
      <c r="D194" s="24" t="s">
        <v>28</v>
      </c>
      <c r="E194" s="27" t="s">
        <v>79</v>
      </c>
      <c r="F194" s="25">
        <v>4</v>
      </c>
      <c r="G194" s="25">
        <v>3</v>
      </c>
      <c r="H194" s="28">
        <v>1</v>
      </c>
      <c r="I194" s="32">
        <f t="shared" si="5"/>
        <v>3.3333333333333333E-2</v>
      </c>
      <c r="J194" s="29">
        <f t="shared" si="4"/>
        <v>360</v>
      </c>
    </row>
    <row r="195" spans="1:10" ht="28.8" x14ac:dyDescent="0.3">
      <c r="A195" s="24">
        <v>193</v>
      </c>
      <c r="B195" s="25" t="s">
        <v>447</v>
      </c>
      <c r="C195" s="26" t="s">
        <v>290</v>
      </c>
      <c r="D195" s="24" t="s">
        <v>28</v>
      </c>
      <c r="E195" s="27" t="s">
        <v>79</v>
      </c>
      <c r="F195" s="25">
        <v>4</v>
      </c>
      <c r="G195" s="25">
        <v>3</v>
      </c>
      <c r="H195" s="28">
        <v>1</v>
      </c>
      <c r="I195" s="32">
        <f t="shared" si="5"/>
        <v>3.3333333333333333E-2</v>
      </c>
      <c r="J195" s="29">
        <f t="shared" si="4"/>
        <v>360</v>
      </c>
    </row>
    <row r="196" spans="1:10" ht="28.8" x14ac:dyDescent="0.3">
      <c r="A196" s="24">
        <v>194</v>
      </c>
      <c r="B196" s="25" t="s">
        <v>448</v>
      </c>
      <c r="C196" s="26" t="s">
        <v>449</v>
      </c>
      <c r="D196" s="24" t="s">
        <v>28</v>
      </c>
      <c r="E196" s="27" t="s">
        <v>79</v>
      </c>
      <c r="F196" s="25">
        <v>4</v>
      </c>
      <c r="G196" s="25">
        <v>3</v>
      </c>
      <c r="H196" s="28">
        <v>1</v>
      </c>
      <c r="I196" s="32">
        <f t="shared" si="5"/>
        <v>3.3333333333333333E-2</v>
      </c>
      <c r="J196" s="29">
        <f t="shared" ref="J196:J218" si="6">IFERROR(F196*G196*H196/I196,"Missing Data")</f>
        <v>360</v>
      </c>
    </row>
    <row r="197" spans="1:10" ht="28.8" x14ac:dyDescent="0.3">
      <c r="A197" s="24">
        <v>195</v>
      </c>
      <c r="B197" s="25" t="s">
        <v>450</v>
      </c>
      <c r="C197" s="26" t="s">
        <v>451</v>
      </c>
      <c r="D197" s="24" t="s">
        <v>28</v>
      </c>
      <c r="E197" s="27" t="s">
        <v>305</v>
      </c>
      <c r="F197" s="25">
        <v>4</v>
      </c>
      <c r="G197" s="25">
        <v>2</v>
      </c>
      <c r="H197" s="28">
        <v>1</v>
      </c>
      <c r="I197" s="32">
        <f t="shared" si="5"/>
        <v>3.3333333333333333E-2</v>
      </c>
      <c r="J197" s="29">
        <f t="shared" si="6"/>
        <v>240</v>
      </c>
    </row>
    <row r="198" spans="1:10" ht="28.8" x14ac:dyDescent="0.3">
      <c r="A198" s="24">
        <v>196</v>
      </c>
      <c r="B198" s="25" t="s">
        <v>452</v>
      </c>
      <c r="C198" s="26" t="s">
        <v>453</v>
      </c>
      <c r="D198" s="24" t="s">
        <v>28</v>
      </c>
      <c r="E198" s="27" t="s">
        <v>305</v>
      </c>
      <c r="F198" s="25">
        <v>4</v>
      </c>
      <c r="G198" s="25">
        <v>2</v>
      </c>
      <c r="H198" s="28">
        <v>1</v>
      </c>
      <c r="I198" s="32">
        <f t="shared" si="5"/>
        <v>3.3333333333333333E-2</v>
      </c>
      <c r="J198" s="29">
        <f t="shared" si="6"/>
        <v>240</v>
      </c>
    </row>
    <row r="199" spans="1:10" ht="43.2" x14ac:dyDescent="0.3">
      <c r="A199" s="24">
        <v>197</v>
      </c>
      <c r="B199" s="25" t="s">
        <v>454</v>
      </c>
      <c r="C199" s="26" t="s">
        <v>455</v>
      </c>
      <c r="D199" s="24" t="s">
        <v>28</v>
      </c>
      <c r="E199" s="27" t="s">
        <v>79</v>
      </c>
      <c r="F199" s="25">
        <v>4</v>
      </c>
      <c r="G199" s="25">
        <v>3</v>
      </c>
      <c r="H199" s="28">
        <v>1</v>
      </c>
      <c r="I199" s="32">
        <f t="shared" si="5"/>
        <v>3.3333333333333333E-2</v>
      </c>
      <c r="J199" s="29">
        <f t="shared" si="6"/>
        <v>360</v>
      </c>
    </row>
    <row r="200" spans="1:10" ht="57.6" x14ac:dyDescent="0.3">
      <c r="A200" s="24">
        <v>198</v>
      </c>
      <c r="B200" s="25" t="s">
        <v>456</v>
      </c>
      <c r="C200" s="26" t="s">
        <v>457</v>
      </c>
      <c r="D200" s="24" t="s">
        <v>28</v>
      </c>
      <c r="E200" s="27" t="s">
        <v>79</v>
      </c>
      <c r="F200" s="25">
        <v>6</v>
      </c>
      <c r="G200" s="25">
        <v>3</v>
      </c>
      <c r="H200" s="28">
        <v>1</v>
      </c>
      <c r="I200" s="32">
        <f t="shared" si="5"/>
        <v>3.3333333333333333E-2</v>
      </c>
      <c r="J200" s="29">
        <f t="shared" si="6"/>
        <v>540</v>
      </c>
    </row>
    <row r="201" spans="1:10" ht="43.2" x14ac:dyDescent="0.3">
      <c r="A201" s="24">
        <v>199</v>
      </c>
      <c r="B201" s="25" t="s">
        <v>458</v>
      </c>
      <c r="C201" s="26" t="s">
        <v>459</v>
      </c>
      <c r="D201" s="24" t="s">
        <v>28</v>
      </c>
      <c r="E201" s="27" t="s">
        <v>79</v>
      </c>
      <c r="F201" s="25">
        <v>10</v>
      </c>
      <c r="G201" s="25">
        <v>3</v>
      </c>
      <c r="H201" s="28">
        <v>1</v>
      </c>
      <c r="I201" s="32">
        <f t="shared" si="5"/>
        <v>3.3333333333333333E-2</v>
      </c>
      <c r="J201" s="29">
        <f t="shared" si="6"/>
        <v>900</v>
      </c>
    </row>
    <row r="202" spans="1:10" ht="43.2" x14ac:dyDescent="0.3">
      <c r="A202" s="24">
        <v>200</v>
      </c>
      <c r="B202" s="25" t="s">
        <v>460</v>
      </c>
      <c r="C202" s="26" t="s">
        <v>461</v>
      </c>
      <c r="D202" s="24" t="s">
        <v>28</v>
      </c>
      <c r="E202" s="27" t="s">
        <v>79</v>
      </c>
      <c r="F202" s="25">
        <v>4</v>
      </c>
      <c r="G202" s="25">
        <v>3</v>
      </c>
      <c r="H202" s="28">
        <v>1</v>
      </c>
      <c r="I202" s="32">
        <f t="shared" si="5"/>
        <v>3.3333333333333333E-2</v>
      </c>
      <c r="J202" s="29">
        <f t="shared" si="6"/>
        <v>360</v>
      </c>
    </row>
    <row r="203" spans="1:10" ht="28.8" x14ac:dyDescent="0.3">
      <c r="A203" s="24">
        <v>201</v>
      </c>
      <c r="B203" s="25" t="s">
        <v>462</v>
      </c>
      <c r="C203" s="26" t="s">
        <v>463</v>
      </c>
      <c r="D203" s="24" t="s">
        <v>28</v>
      </c>
      <c r="E203" s="27" t="s">
        <v>79</v>
      </c>
      <c r="F203" s="25">
        <v>4</v>
      </c>
      <c r="G203" s="25">
        <v>3</v>
      </c>
      <c r="H203" s="28">
        <v>1</v>
      </c>
      <c r="I203" s="32">
        <f t="shared" si="5"/>
        <v>3.3333333333333333E-2</v>
      </c>
      <c r="J203" s="29">
        <f t="shared" si="6"/>
        <v>360</v>
      </c>
    </row>
    <row r="204" spans="1:10" ht="43.2" x14ac:dyDescent="0.3">
      <c r="A204" s="24">
        <v>202</v>
      </c>
      <c r="B204" s="25" t="s">
        <v>464</v>
      </c>
      <c r="C204" s="26" t="s">
        <v>465</v>
      </c>
      <c r="D204" s="24" t="s">
        <v>28</v>
      </c>
      <c r="E204" s="27" t="s">
        <v>305</v>
      </c>
      <c r="F204" s="25">
        <v>4</v>
      </c>
      <c r="G204" s="25">
        <v>2</v>
      </c>
      <c r="H204" s="28">
        <v>1</v>
      </c>
      <c r="I204" s="32">
        <f t="shared" si="5"/>
        <v>3.3333333333333333E-2</v>
      </c>
      <c r="J204" s="29">
        <f t="shared" si="6"/>
        <v>240</v>
      </c>
    </row>
    <row r="205" spans="1:10" ht="28.8" x14ac:dyDescent="0.3">
      <c r="A205" s="24">
        <v>203</v>
      </c>
      <c r="B205" s="25" t="s">
        <v>466</v>
      </c>
      <c r="C205" s="26" t="s">
        <v>467</v>
      </c>
      <c r="D205" s="24" t="s">
        <v>28</v>
      </c>
      <c r="E205" s="27" t="s">
        <v>305</v>
      </c>
      <c r="F205" s="25">
        <v>4</v>
      </c>
      <c r="G205" s="25">
        <v>2</v>
      </c>
      <c r="H205" s="28">
        <v>1</v>
      </c>
      <c r="I205" s="32">
        <f t="shared" si="5"/>
        <v>3.3333333333333333E-2</v>
      </c>
      <c r="J205" s="29">
        <f t="shared" si="6"/>
        <v>240</v>
      </c>
    </row>
    <row r="206" spans="1:10" ht="28.8" x14ac:dyDescent="0.3">
      <c r="A206" s="24">
        <v>204</v>
      </c>
      <c r="B206" s="25" t="s">
        <v>468</v>
      </c>
      <c r="C206" s="26" t="s">
        <v>469</v>
      </c>
      <c r="D206" s="24" t="s">
        <v>28</v>
      </c>
      <c r="E206" s="27" t="s">
        <v>79</v>
      </c>
      <c r="F206" s="25">
        <v>4</v>
      </c>
      <c r="G206" s="25">
        <v>3</v>
      </c>
      <c r="H206" s="28">
        <v>1</v>
      </c>
      <c r="I206" s="32">
        <f t="shared" si="5"/>
        <v>3.3333333333333333E-2</v>
      </c>
      <c r="J206" s="29">
        <f t="shared" si="6"/>
        <v>360</v>
      </c>
    </row>
    <row r="207" spans="1:10" ht="43.2" x14ac:dyDescent="0.3">
      <c r="A207" s="24">
        <v>205</v>
      </c>
      <c r="B207" s="25" t="s">
        <v>470</v>
      </c>
      <c r="C207" s="26" t="s">
        <v>471</v>
      </c>
      <c r="D207" s="24" t="s">
        <v>28</v>
      </c>
      <c r="E207" s="27" t="s">
        <v>79</v>
      </c>
      <c r="F207" s="25">
        <v>4</v>
      </c>
      <c r="G207" s="25">
        <v>3</v>
      </c>
      <c r="H207" s="28">
        <v>1</v>
      </c>
      <c r="I207" s="32">
        <f t="shared" si="5"/>
        <v>3.3333333333333333E-2</v>
      </c>
      <c r="J207" s="29">
        <f t="shared" si="6"/>
        <v>360</v>
      </c>
    </row>
    <row r="208" spans="1:10" ht="28.8" x14ac:dyDescent="0.3">
      <c r="A208" s="24">
        <v>206</v>
      </c>
      <c r="B208" s="25" t="s">
        <v>472</v>
      </c>
      <c r="C208" s="26" t="s">
        <v>473</v>
      </c>
      <c r="D208" s="24" t="s">
        <v>28</v>
      </c>
      <c r="E208" s="27" t="s">
        <v>79</v>
      </c>
      <c r="F208" s="25">
        <v>4</v>
      </c>
      <c r="G208" s="25">
        <v>3</v>
      </c>
      <c r="H208" s="28">
        <v>1</v>
      </c>
      <c r="I208" s="32">
        <f t="shared" si="5"/>
        <v>3.3333333333333333E-2</v>
      </c>
      <c r="J208" s="29">
        <f t="shared" si="6"/>
        <v>360</v>
      </c>
    </row>
    <row r="209" spans="1:10" ht="28.8" x14ac:dyDescent="0.3">
      <c r="A209" s="24">
        <v>207</v>
      </c>
      <c r="B209" s="25" t="s">
        <v>474</v>
      </c>
      <c r="C209" s="26" t="s">
        <v>475</v>
      </c>
      <c r="D209" s="24" t="s">
        <v>28</v>
      </c>
      <c r="E209" s="27" t="s">
        <v>79</v>
      </c>
      <c r="F209" s="25">
        <v>4</v>
      </c>
      <c r="G209" s="25">
        <v>3</v>
      </c>
      <c r="H209" s="28">
        <v>1</v>
      </c>
      <c r="I209" s="32">
        <f t="shared" si="5"/>
        <v>3.3333333333333333E-2</v>
      </c>
      <c r="J209" s="29">
        <f t="shared" si="6"/>
        <v>360</v>
      </c>
    </row>
    <row r="210" spans="1:10" ht="28.8" x14ac:dyDescent="0.3">
      <c r="A210" s="24">
        <v>208</v>
      </c>
      <c r="B210" s="25" t="s">
        <v>476</v>
      </c>
      <c r="C210" s="26" t="s">
        <v>477</v>
      </c>
      <c r="D210" s="24" t="s">
        <v>28</v>
      </c>
      <c r="E210" s="27" t="s">
        <v>79</v>
      </c>
      <c r="F210" s="25">
        <v>4</v>
      </c>
      <c r="G210" s="25">
        <v>3</v>
      </c>
      <c r="H210" s="28">
        <v>1</v>
      </c>
      <c r="I210" s="32">
        <f t="shared" si="5"/>
        <v>3.3333333333333333E-2</v>
      </c>
      <c r="J210" s="29">
        <f t="shared" si="6"/>
        <v>360</v>
      </c>
    </row>
    <row r="211" spans="1:10" ht="28.8" x14ac:dyDescent="0.3">
      <c r="A211" s="24">
        <v>209</v>
      </c>
      <c r="B211" s="25" t="s">
        <v>478</v>
      </c>
      <c r="C211" s="26" t="s">
        <v>479</v>
      </c>
      <c r="D211" s="24" t="s">
        <v>28</v>
      </c>
      <c r="E211" s="27" t="s">
        <v>79</v>
      </c>
      <c r="F211" s="25">
        <v>4</v>
      </c>
      <c r="G211" s="25">
        <v>3</v>
      </c>
      <c r="H211" s="28">
        <v>1</v>
      </c>
      <c r="I211" s="32">
        <f t="shared" si="5"/>
        <v>3.3333333333333333E-2</v>
      </c>
      <c r="J211" s="29">
        <f t="shared" si="6"/>
        <v>360</v>
      </c>
    </row>
    <row r="212" spans="1:10" ht="28.8" x14ac:dyDescent="0.3">
      <c r="A212" s="24">
        <v>210</v>
      </c>
      <c r="B212" s="25" t="s">
        <v>480</v>
      </c>
      <c r="C212" s="26" t="s">
        <v>479</v>
      </c>
      <c r="D212" s="24" t="s">
        <v>28</v>
      </c>
      <c r="E212" s="27" t="s">
        <v>79</v>
      </c>
      <c r="F212" s="25">
        <v>4</v>
      </c>
      <c r="G212" s="25">
        <v>3</v>
      </c>
      <c r="H212" s="28">
        <v>1</v>
      </c>
      <c r="I212" s="32">
        <f t="shared" si="5"/>
        <v>3.3333333333333333E-2</v>
      </c>
      <c r="J212" s="29">
        <f t="shared" si="6"/>
        <v>360</v>
      </c>
    </row>
    <row r="213" spans="1:10" ht="28.8" x14ac:dyDescent="0.3">
      <c r="A213" s="24">
        <v>211</v>
      </c>
      <c r="B213" s="25" t="s">
        <v>481</v>
      </c>
      <c r="C213" s="26" t="s">
        <v>482</v>
      </c>
      <c r="D213" s="24" t="s">
        <v>28</v>
      </c>
      <c r="E213" s="27" t="s">
        <v>79</v>
      </c>
      <c r="F213" s="25">
        <v>4</v>
      </c>
      <c r="G213" s="25">
        <v>3</v>
      </c>
      <c r="H213" s="28">
        <v>1</v>
      </c>
      <c r="I213" s="32">
        <f t="shared" si="5"/>
        <v>3.3333333333333333E-2</v>
      </c>
      <c r="J213" s="29">
        <f t="shared" si="6"/>
        <v>360</v>
      </c>
    </row>
    <row r="214" spans="1:10" ht="28.8" x14ac:dyDescent="0.3">
      <c r="A214" s="24">
        <v>212</v>
      </c>
      <c r="B214" s="25" t="s">
        <v>483</v>
      </c>
      <c r="C214" s="26" t="s">
        <v>484</v>
      </c>
      <c r="D214" s="24" t="s">
        <v>28</v>
      </c>
      <c r="E214" s="27" t="s">
        <v>79</v>
      </c>
      <c r="F214" s="25">
        <v>4</v>
      </c>
      <c r="G214" s="25">
        <v>3</v>
      </c>
      <c r="H214" s="28">
        <v>1</v>
      </c>
      <c r="I214" s="32">
        <f t="shared" si="5"/>
        <v>3.3333333333333333E-2</v>
      </c>
      <c r="J214" s="29">
        <f t="shared" si="6"/>
        <v>360</v>
      </c>
    </row>
    <row r="215" spans="1:10" ht="72" x14ac:dyDescent="0.3">
      <c r="A215" s="24">
        <v>213</v>
      </c>
      <c r="B215" s="25" t="s">
        <v>485</v>
      </c>
      <c r="C215" s="26" t="s">
        <v>486</v>
      </c>
      <c r="D215" s="24" t="s">
        <v>28</v>
      </c>
      <c r="E215" s="27" t="s">
        <v>194</v>
      </c>
      <c r="F215" s="25">
        <v>9000</v>
      </c>
      <c r="G215" s="25">
        <v>3</v>
      </c>
      <c r="H215" s="28">
        <v>1</v>
      </c>
      <c r="I215" s="32">
        <f t="shared" si="5"/>
        <v>3.3333333333333333E-2</v>
      </c>
      <c r="J215" s="29">
        <f t="shared" si="6"/>
        <v>810000</v>
      </c>
    </row>
    <row r="216" spans="1:10" ht="43.2" x14ac:dyDescent="0.3">
      <c r="A216" s="24">
        <v>214</v>
      </c>
      <c r="B216" s="25" t="s">
        <v>487</v>
      </c>
      <c r="C216" s="26" t="s">
        <v>488</v>
      </c>
      <c r="D216" s="24" t="s">
        <v>28</v>
      </c>
      <c r="E216" s="27" t="s">
        <v>79</v>
      </c>
      <c r="F216" s="25">
        <v>200</v>
      </c>
      <c r="G216" s="25">
        <v>3</v>
      </c>
      <c r="H216" s="28">
        <v>1</v>
      </c>
      <c r="I216" s="32">
        <f t="shared" si="5"/>
        <v>3.3333333333333333E-2</v>
      </c>
      <c r="J216" s="29">
        <f t="shared" si="6"/>
        <v>18000</v>
      </c>
    </row>
    <row r="217" spans="1:10" ht="28.8" x14ac:dyDescent="0.3">
      <c r="A217" s="24">
        <v>215</v>
      </c>
      <c r="B217" s="25" t="s">
        <v>489</v>
      </c>
      <c r="C217" s="26" t="s">
        <v>490</v>
      </c>
      <c r="D217" s="24" t="s">
        <v>28</v>
      </c>
      <c r="E217" s="27" t="s">
        <v>79</v>
      </c>
      <c r="F217" s="25">
        <v>200</v>
      </c>
      <c r="G217" s="25">
        <v>3</v>
      </c>
      <c r="H217" s="28">
        <v>1</v>
      </c>
      <c r="I217" s="32">
        <f t="shared" si="5"/>
        <v>3.3333333333333333E-2</v>
      </c>
      <c r="J217" s="29">
        <f t="shared" si="6"/>
        <v>18000</v>
      </c>
    </row>
    <row r="218" spans="1:10" ht="129.6" x14ac:dyDescent="0.3">
      <c r="A218" s="24">
        <v>216</v>
      </c>
      <c r="B218" s="25" t="s">
        <v>491</v>
      </c>
      <c r="C218" s="26" t="s">
        <v>492</v>
      </c>
      <c r="D218" s="24" t="s">
        <v>51</v>
      </c>
      <c r="E218" s="27" t="s">
        <v>79</v>
      </c>
      <c r="F218" s="25">
        <v>3</v>
      </c>
      <c r="G218" s="25">
        <v>3</v>
      </c>
      <c r="H218" s="28">
        <v>1</v>
      </c>
      <c r="I218" s="25">
        <v>0.5</v>
      </c>
      <c r="J218" s="29">
        <f t="shared" si="6"/>
        <v>18</v>
      </c>
    </row>
    <row r="219" spans="1:10" ht="28.8" x14ac:dyDescent="0.3">
      <c r="A219" s="24">
        <v>217</v>
      </c>
      <c r="B219" s="25" t="s">
        <v>493</v>
      </c>
      <c r="C219" s="26" t="s">
        <v>493</v>
      </c>
      <c r="D219" s="24" t="s">
        <v>30</v>
      </c>
      <c r="E219" s="27" t="s">
        <v>79</v>
      </c>
      <c r="F219" s="25">
        <v>10</v>
      </c>
      <c r="G219" s="25">
        <v>3</v>
      </c>
      <c r="H219" s="28">
        <v>0.99</v>
      </c>
      <c r="I219" s="25">
        <v>0.25</v>
      </c>
      <c r="J219" s="29"/>
    </row>
    <row r="220" spans="1:10" x14ac:dyDescent="0.3">
      <c r="A220" s="24">
        <v>218</v>
      </c>
      <c r="B220" s="25" t="s">
        <v>494</v>
      </c>
      <c r="C220" s="26" t="s">
        <v>494</v>
      </c>
      <c r="D220" s="24" t="s">
        <v>30</v>
      </c>
      <c r="E220" s="27" t="s">
        <v>79</v>
      </c>
      <c r="F220" s="25">
        <v>10</v>
      </c>
      <c r="G220" s="25">
        <v>3</v>
      </c>
      <c r="H220" s="28">
        <v>0.99</v>
      </c>
      <c r="I220" s="25">
        <v>0.25</v>
      </c>
      <c r="J220" s="29"/>
    </row>
    <row r="221" spans="1:10" x14ac:dyDescent="0.3">
      <c r="A221" s="24">
        <v>219</v>
      </c>
      <c r="B221" s="25" t="s">
        <v>495</v>
      </c>
      <c r="C221" s="26" t="s">
        <v>495</v>
      </c>
      <c r="D221" s="24" t="s">
        <v>30</v>
      </c>
      <c r="E221" s="27" t="s">
        <v>79</v>
      </c>
      <c r="F221" s="25">
        <v>10</v>
      </c>
      <c r="G221" s="25">
        <v>3</v>
      </c>
      <c r="H221" s="28">
        <v>0.99</v>
      </c>
      <c r="I221" s="25">
        <v>0.25</v>
      </c>
      <c r="J221" s="29"/>
    </row>
    <row r="222" spans="1:10" x14ac:dyDescent="0.3">
      <c r="A222" s="24">
        <v>220</v>
      </c>
      <c r="B222" s="25" t="s">
        <v>496</v>
      </c>
      <c r="C222" s="26" t="s">
        <v>497</v>
      </c>
      <c r="D222" s="24" t="s">
        <v>30</v>
      </c>
      <c r="E222" s="27" t="s">
        <v>79</v>
      </c>
      <c r="F222" s="25">
        <v>10</v>
      </c>
      <c r="G222" s="25">
        <v>3</v>
      </c>
      <c r="H222" s="28">
        <v>0.99</v>
      </c>
      <c r="I222" s="32">
        <f>(1/30)</f>
        <v>3.3333333333333333E-2</v>
      </c>
      <c r="J222" s="29">
        <f>IFERROR(F222*G222*H222/I222,"Missing Data")</f>
        <v>891</v>
      </c>
    </row>
    <row r="223" spans="1:10" x14ac:dyDescent="0.3">
      <c r="A223" s="24">
        <v>221</v>
      </c>
      <c r="B223" s="25" t="s">
        <v>333</v>
      </c>
      <c r="C223" s="26" t="s">
        <v>498</v>
      </c>
      <c r="D223" s="24" t="s">
        <v>30</v>
      </c>
      <c r="E223" s="27" t="s">
        <v>79</v>
      </c>
      <c r="F223" s="25">
        <v>10</v>
      </c>
      <c r="G223" s="25">
        <v>3</v>
      </c>
      <c r="H223" s="28">
        <v>0.99</v>
      </c>
      <c r="I223" s="32">
        <f>(1/30)</f>
        <v>3.3333333333333333E-2</v>
      </c>
      <c r="J223" s="29">
        <f>IFERROR(F223*G223*H223/I223,"Missing Data")</f>
        <v>891</v>
      </c>
    </row>
    <row r="224" spans="1:10" x14ac:dyDescent="0.3">
      <c r="A224" s="24">
        <v>222</v>
      </c>
      <c r="B224" s="25" t="s">
        <v>335</v>
      </c>
      <c r="C224" s="26" t="s">
        <v>499</v>
      </c>
      <c r="D224" s="24" t="s">
        <v>30</v>
      </c>
      <c r="E224" s="27" t="s">
        <v>79</v>
      </c>
      <c r="F224" s="25">
        <v>10</v>
      </c>
      <c r="G224" s="25">
        <v>3</v>
      </c>
      <c r="H224" s="28">
        <v>0.99</v>
      </c>
      <c r="I224" s="32">
        <f>(1/30)</f>
        <v>3.3333333333333333E-2</v>
      </c>
      <c r="J224" s="29">
        <f>IFERROR(F224*G224*H224/I224,"Missing Data")</f>
        <v>891</v>
      </c>
    </row>
    <row r="225" spans="1:10" x14ac:dyDescent="0.3">
      <c r="A225" s="24">
        <v>223</v>
      </c>
      <c r="B225" s="25" t="s">
        <v>337</v>
      </c>
      <c r="C225" s="26" t="s">
        <v>500</v>
      </c>
      <c r="D225" s="24" t="s">
        <v>30</v>
      </c>
      <c r="E225" s="27" t="s">
        <v>79</v>
      </c>
      <c r="F225" s="25">
        <v>10</v>
      </c>
      <c r="G225" s="25">
        <v>3</v>
      </c>
      <c r="H225" s="28">
        <v>0.99</v>
      </c>
      <c r="I225" s="32">
        <f>(1/30)</f>
        <v>3.3333333333333333E-2</v>
      </c>
      <c r="J225" s="29">
        <f>IFERROR(F225*G225*H225/I225,"Missing Data")</f>
        <v>891</v>
      </c>
    </row>
    <row r="226" spans="1:10" x14ac:dyDescent="0.3">
      <c r="A226" s="24">
        <v>224</v>
      </c>
      <c r="B226" s="25" t="s">
        <v>501</v>
      </c>
      <c r="C226" s="26" t="s">
        <v>502</v>
      </c>
      <c r="D226" s="24" t="s">
        <v>30</v>
      </c>
      <c r="E226" s="27" t="s">
        <v>79</v>
      </c>
      <c r="F226" s="25">
        <v>10</v>
      </c>
      <c r="G226" s="25">
        <v>3</v>
      </c>
      <c r="H226" s="28">
        <v>0.99</v>
      </c>
      <c r="I226" s="32">
        <f>(1/30)</f>
        <v>3.3333333333333333E-2</v>
      </c>
      <c r="J226" s="29">
        <f>IFERROR(F226*G226*H226/I226,"Missing Data")</f>
        <v>891</v>
      </c>
    </row>
    <row r="227" spans="1:10" x14ac:dyDescent="0.3">
      <c r="A227" s="24">
        <v>225</v>
      </c>
      <c r="B227" s="25" t="s">
        <v>503</v>
      </c>
      <c r="C227" s="26" t="s">
        <v>503</v>
      </c>
      <c r="D227" s="24" t="s">
        <v>30</v>
      </c>
      <c r="E227" s="27" t="s">
        <v>79</v>
      </c>
      <c r="F227" s="25">
        <v>10</v>
      </c>
      <c r="G227" s="25">
        <v>3</v>
      </c>
      <c r="H227" s="28">
        <v>0.99</v>
      </c>
      <c r="I227" s="25">
        <v>0.25</v>
      </c>
      <c r="J227" s="29"/>
    </row>
    <row r="228" spans="1:10" x14ac:dyDescent="0.3">
      <c r="A228" s="24">
        <v>226</v>
      </c>
      <c r="B228" s="25" t="s">
        <v>504</v>
      </c>
      <c r="C228" s="26" t="s">
        <v>504</v>
      </c>
      <c r="D228" s="24" t="s">
        <v>30</v>
      </c>
      <c r="E228" s="27" t="s">
        <v>79</v>
      </c>
      <c r="F228" s="25">
        <v>10</v>
      </c>
      <c r="G228" s="25">
        <v>3</v>
      </c>
      <c r="H228" s="28">
        <v>0.99</v>
      </c>
      <c r="I228" s="25">
        <v>0.25</v>
      </c>
      <c r="J228" s="29"/>
    </row>
    <row r="229" spans="1:10" x14ac:dyDescent="0.3">
      <c r="A229" s="24">
        <v>227</v>
      </c>
      <c r="B229" s="25" t="s">
        <v>505</v>
      </c>
      <c r="C229" s="26" t="s">
        <v>505</v>
      </c>
      <c r="D229" s="24" t="s">
        <v>30</v>
      </c>
      <c r="E229" s="27" t="s">
        <v>79</v>
      </c>
      <c r="F229" s="25">
        <v>10</v>
      </c>
      <c r="G229" s="25">
        <v>3</v>
      </c>
      <c r="H229" s="28">
        <v>0.99</v>
      </c>
      <c r="I229" s="25">
        <v>0.25</v>
      </c>
      <c r="J229" s="29"/>
    </row>
    <row r="230" spans="1:10" x14ac:dyDescent="0.3">
      <c r="A230" s="24">
        <v>228</v>
      </c>
      <c r="B230" s="25" t="s">
        <v>82</v>
      </c>
      <c r="C230" s="26" t="s">
        <v>82</v>
      </c>
      <c r="D230" s="24" t="s">
        <v>30</v>
      </c>
      <c r="E230" s="27" t="s">
        <v>79</v>
      </c>
      <c r="F230" s="25">
        <v>10</v>
      </c>
      <c r="G230" s="25">
        <v>3</v>
      </c>
      <c r="H230" s="28">
        <v>0.99</v>
      </c>
      <c r="I230" s="25">
        <v>0.25</v>
      </c>
      <c r="J230" s="29"/>
    </row>
    <row r="231" spans="1:10" x14ac:dyDescent="0.3">
      <c r="A231" s="24">
        <v>229</v>
      </c>
      <c r="B231" s="25" t="s">
        <v>506</v>
      </c>
      <c r="C231" s="26" t="s">
        <v>506</v>
      </c>
      <c r="D231" s="24" t="s">
        <v>30</v>
      </c>
      <c r="E231" s="27" t="s">
        <v>79</v>
      </c>
      <c r="F231" s="25">
        <v>10</v>
      </c>
      <c r="G231" s="25">
        <v>3</v>
      </c>
      <c r="H231" s="28">
        <v>0.99</v>
      </c>
      <c r="I231" s="25">
        <v>0.25</v>
      </c>
      <c r="J231" s="29"/>
    </row>
    <row r="232" spans="1:10" x14ac:dyDescent="0.3">
      <c r="A232" s="24">
        <v>230</v>
      </c>
      <c r="B232" s="25" t="s">
        <v>507</v>
      </c>
      <c r="C232" s="26" t="s">
        <v>507</v>
      </c>
      <c r="D232" s="24" t="s">
        <v>30</v>
      </c>
      <c r="E232" s="27" t="s">
        <v>79</v>
      </c>
      <c r="F232" s="25">
        <v>10</v>
      </c>
      <c r="G232" s="25">
        <v>3</v>
      </c>
      <c r="H232" s="28">
        <v>0.99</v>
      </c>
      <c r="I232" s="25">
        <v>0.25</v>
      </c>
      <c r="J232" s="29"/>
    </row>
    <row r="233" spans="1:10" ht="28.8" x14ac:dyDescent="0.3">
      <c r="A233" s="24">
        <v>231</v>
      </c>
      <c r="B233" s="25" t="s">
        <v>508</v>
      </c>
      <c r="C233" s="26" t="s">
        <v>508</v>
      </c>
      <c r="D233" s="24" t="s">
        <v>30</v>
      </c>
      <c r="E233" s="27" t="s">
        <v>79</v>
      </c>
      <c r="F233" s="25">
        <v>10</v>
      </c>
      <c r="G233" s="25">
        <v>3</v>
      </c>
      <c r="H233" s="28">
        <v>0.99</v>
      </c>
      <c r="I233" s="25">
        <v>0.25</v>
      </c>
      <c r="J233" s="29"/>
    </row>
    <row r="234" spans="1:10" x14ac:dyDescent="0.3">
      <c r="A234" s="24">
        <v>232</v>
      </c>
      <c r="B234" s="25" t="s">
        <v>509</v>
      </c>
      <c r="C234" s="26" t="s">
        <v>509</v>
      </c>
      <c r="D234" s="24" t="s">
        <v>30</v>
      </c>
      <c r="E234" s="27" t="s">
        <v>79</v>
      </c>
      <c r="F234" s="25">
        <v>10</v>
      </c>
      <c r="G234" s="25">
        <v>3</v>
      </c>
      <c r="H234" s="28">
        <v>0.99</v>
      </c>
      <c r="I234" s="25">
        <v>0.25</v>
      </c>
      <c r="J234" s="29"/>
    </row>
    <row r="235" spans="1:10" x14ac:dyDescent="0.3">
      <c r="A235" s="24">
        <v>233</v>
      </c>
      <c r="B235" s="25" t="s">
        <v>510</v>
      </c>
      <c r="C235" s="26" t="s">
        <v>502</v>
      </c>
      <c r="D235" s="24" t="s">
        <v>30</v>
      </c>
      <c r="E235" s="27" t="s">
        <v>79</v>
      </c>
      <c r="F235" s="25">
        <v>10</v>
      </c>
      <c r="G235" s="25">
        <v>3</v>
      </c>
      <c r="H235" s="28">
        <v>0.99</v>
      </c>
      <c r="I235" s="32">
        <f>(1/30)</f>
        <v>3.3333333333333333E-2</v>
      </c>
      <c r="J235" s="29">
        <f>IFERROR(F235*G235*H235/I235,"Missing Data")</f>
        <v>891</v>
      </c>
    </row>
    <row r="236" spans="1:10" x14ac:dyDescent="0.3">
      <c r="A236" s="24">
        <v>234</v>
      </c>
      <c r="B236" s="25" t="s">
        <v>511</v>
      </c>
      <c r="C236" s="26" t="s">
        <v>502</v>
      </c>
      <c r="D236" s="24" t="s">
        <v>30</v>
      </c>
      <c r="E236" s="27" t="s">
        <v>79</v>
      </c>
      <c r="F236" s="25">
        <v>10</v>
      </c>
      <c r="G236" s="25">
        <v>3</v>
      </c>
      <c r="H236" s="28">
        <v>0.99</v>
      </c>
      <c r="I236" s="32">
        <f>(1/30)</f>
        <v>3.3333333333333333E-2</v>
      </c>
      <c r="J236" s="29">
        <f>IFERROR(F236*G236*H236/I236,"Missing Data")</f>
        <v>891</v>
      </c>
    </row>
    <row r="237" spans="1:10" x14ac:dyDescent="0.3">
      <c r="A237" s="24">
        <v>235</v>
      </c>
      <c r="B237" s="25" t="s">
        <v>512</v>
      </c>
      <c r="C237" s="26" t="s">
        <v>513</v>
      </c>
      <c r="D237" s="24" t="s">
        <v>30</v>
      </c>
      <c r="E237" s="27" t="s">
        <v>79</v>
      </c>
      <c r="F237" s="25">
        <v>10</v>
      </c>
      <c r="G237" s="25">
        <v>3</v>
      </c>
      <c r="H237" s="28">
        <v>0.99</v>
      </c>
      <c r="I237" s="32">
        <f>(1/30)</f>
        <v>3.3333333333333333E-2</v>
      </c>
      <c r="J237" s="29">
        <f>IFERROR(F237*G237*H237/I237,"Missing Data")</f>
        <v>891</v>
      </c>
    </row>
    <row r="238" spans="1:10" x14ac:dyDescent="0.3">
      <c r="A238" s="24">
        <v>236</v>
      </c>
      <c r="B238" s="25" t="s">
        <v>514</v>
      </c>
      <c r="C238" s="26" t="s">
        <v>515</v>
      </c>
      <c r="D238" s="24" t="s">
        <v>30</v>
      </c>
      <c r="E238" s="27" t="s">
        <v>79</v>
      </c>
      <c r="F238" s="25">
        <v>10</v>
      </c>
      <c r="G238" s="25">
        <v>3</v>
      </c>
      <c r="H238" s="28">
        <v>0.99</v>
      </c>
      <c r="I238" s="32">
        <f>(1/30)</f>
        <v>3.3333333333333333E-2</v>
      </c>
      <c r="J238" s="29">
        <f>IFERROR(F238*G238*H238/I238,"Missing Data")</f>
        <v>891</v>
      </c>
    </row>
    <row r="239" spans="1:10" x14ac:dyDescent="0.3">
      <c r="A239" s="24">
        <v>237</v>
      </c>
      <c r="B239" s="25" t="s">
        <v>516</v>
      </c>
      <c r="C239" s="26" t="s">
        <v>517</v>
      </c>
      <c r="D239" s="24" t="s">
        <v>30</v>
      </c>
      <c r="E239" s="27" t="s">
        <v>79</v>
      </c>
      <c r="F239" s="25">
        <v>10</v>
      </c>
      <c r="G239" s="25">
        <v>3</v>
      </c>
      <c r="H239" s="28">
        <v>0.99</v>
      </c>
      <c r="I239" s="32">
        <f>(1/30)</f>
        <v>3.3333333333333333E-2</v>
      </c>
      <c r="J239" s="29">
        <f>IFERROR(F239*G239*H239/I239,"Missing Data")</f>
        <v>891</v>
      </c>
    </row>
    <row r="240" spans="1:10" x14ac:dyDescent="0.3">
      <c r="A240" s="24">
        <v>238</v>
      </c>
      <c r="B240" s="25" t="s">
        <v>518</v>
      </c>
      <c r="C240" s="26" t="s">
        <v>518</v>
      </c>
      <c r="D240" s="24" t="s">
        <v>30</v>
      </c>
      <c r="E240" s="27" t="s">
        <v>79</v>
      </c>
      <c r="F240" s="25">
        <v>10</v>
      </c>
      <c r="G240" s="25">
        <v>3</v>
      </c>
      <c r="H240" s="28">
        <v>0.99</v>
      </c>
      <c r="I240" s="25">
        <v>0.25</v>
      </c>
      <c r="J240" s="29"/>
    </row>
    <row r="241" spans="1:10" x14ac:dyDescent="0.3">
      <c r="A241" s="24">
        <v>239</v>
      </c>
      <c r="B241" s="25" t="s">
        <v>519</v>
      </c>
      <c r="C241" s="26" t="s">
        <v>520</v>
      </c>
      <c r="D241" s="24" t="s">
        <v>30</v>
      </c>
      <c r="E241" s="27" t="s">
        <v>79</v>
      </c>
      <c r="F241" s="25">
        <v>10</v>
      </c>
      <c r="G241" s="25">
        <v>3</v>
      </c>
      <c r="H241" s="28">
        <v>0.99</v>
      </c>
      <c r="I241" s="32">
        <f>(1/30)</f>
        <v>3.3333333333333333E-2</v>
      </c>
      <c r="J241" s="29">
        <f>IFERROR(F241*G241*H241/I241,"Missing Data")</f>
        <v>891</v>
      </c>
    </row>
    <row r="242" spans="1:10" x14ac:dyDescent="0.3">
      <c r="A242" s="24">
        <v>240</v>
      </c>
      <c r="B242" s="25" t="s">
        <v>521</v>
      </c>
      <c r="C242" s="26" t="s">
        <v>521</v>
      </c>
      <c r="D242" s="24" t="s">
        <v>30</v>
      </c>
      <c r="E242" s="27" t="s">
        <v>79</v>
      </c>
      <c r="F242" s="25">
        <v>10</v>
      </c>
      <c r="G242" s="25">
        <v>3</v>
      </c>
      <c r="H242" s="28">
        <v>0.99</v>
      </c>
      <c r="I242" s="25">
        <v>0.25</v>
      </c>
      <c r="J242" s="29"/>
    </row>
    <row r="243" spans="1:10" x14ac:dyDescent="0.3">
      <c r="A243" s="24">
        <v>241</v>
      </c>
      <c r="B243" s="25" t="s">
        <v>498</v>
      </c>
      <c r="C243" s="26" t="s">
        <v>498</v>
      </c>
      <c r="D243" s="24" t="s">
        <v>30</v>
      </c>
      <c r="E243" s="27" t="s">
        <v>79</v>
      </c>
      <c r="F243" s="25">
        <v>10</v>
      </c>
      <c r="G243" s="25">
        <v>3</v>
      </c>
      <c r="H243" s="28">
        <v>0.99</v>
      </c>
      <c r="I243" s="25">
        <v>0.25</v>
      </c>
      <c r="J243" s="29"/>
    </row>
    <row r="244" spans="1:10" x14ac:dyDescent="0.3">
      <c r="A244" s="24">
        <v>242</v>
      </c>
      <c r="B244" s="25" t="s">
        <v>522</v>
      </c>
      <c r="C244" s="26" t="s">
        <v>522</v>
      </c>
      <c r="D244" s="24" t="s">
        <v>30</v>
      </c>
      <c r="E244" s="27" t="s">
        <v>79</v>
      </c>
      <c r="F244" s="25">
        <v>10</v>
      </c>
      <c r="G244" s="25">
        <v>3</v>
      </c>
      <c r="H244" s="28">
        <v>0.99</v>
      </c>
      <c r="I244" s="25">
        <v>0.25</v>
      </c>
      <c r="J244" s="29"/>
    </row>
    <row r="245" spans="1:10" x14ac:dyDescent="0.3">
      <c r="A245" s="24">
        <v>243</v>
      </c>
      <c r="B245" s="25" t="s">
        <v>523</v>
      </c>
      <c r="C245" s="26" t="s">
        <v>523</v>
      </c>
      <c r="D245" s="24" t="s">
        <v>30</v>
      </c>
      <c r="E245" s="27" t="s">
        <v>79</v>
      </c>
      <c r="F245" s="25">
        <v>10</v>
      </c>
      <c r="G245" s="25">
        <v>3</v>
      </c>
      <c r="H245" s="28">
        <v>0.99</v>
      </c>
      <c r="I245" s="25">
        <v>0.25</v>
      </c>
      <c r="J245" s="29"/>
    </row>
    <row r="246" spans="1:10" x14ac:dyDescent="0.3">
      <c r="A246" s="24">
        <v>244</v>
      </c>
      <c r="B246" s="25" t="s">
        <v>524</v>
      </c>
      <c r="C246" s="26" t="s">
        <v>525</v>
      </c>
      <c r="D246" s="24" t="s">
        <v>32</v>
      </c>
      <c r="E246" s="27" t="s">
        <v>181</v>
      </c>
      <c r="F246" s="25">
        <v>300</v>
      </c>
      <c r="G246" s="25">
        <v>2</v>
      </c>
      <c r="H246" s="28">
        <v>1</v>
      </c>
      <c r="I246" s="25">
        <f>1/30</f>
        <v>3.3333333333333333E-2</v>
      </c>
      <c r="J246" s="29">
        <f t="shared" ref="J246:J264" si="7">IFERROR(F246*G246*H246/I246,"Missing Data")</f>
        <v>18000</v>
      </c>
    </row>
    <row r="247" spans="1:10" ht="72" x14ac:dyDescent="0.3">
      <c r="A247" s="24">
        <v>245</v>
      </c>
      <c r="B247" s="25" t="s">
        <v>526</v>
      </c>
      <c r="C247" s="26" t="s">
        <v>527</v>
      </c>
      <c r="D247" s="24" t="s">
        <v>32</v>
      </c>
      <c r="E247" s="27" t="s">
        <v>79</v>
      </c>
      <c r="F247" s="25">
        <v>9000</v>
      </c>
      <c r="G247" s="25">
        <v>3</v>
      </c>
      <c r="H247" s="28">
        <v>1</v>
      </c>
      <c r="I247" s="25">
        <v>0.5</v>
      </c>
      <c r="J247" s="29">
        <f t="shared" si="7"/>
        <v>54000</v>
      </c>
    </row>
    <row r="248" spans="1:10" ht="43.2" x14ac:dyDescent="0.3">
      <c r="A248" s="24">
        <v>246</v>
      </c>
      <c r="B248" s="25" t="s">
        <v>528</v>
      </c>
      <c r="C248" s="26" t="s">
        <v>529</v>
      </c>
      <c r="D248" s="24" t="s">
        <v>32</v>
      </c>
      <c r="E248" s="27" t="s">
        <v>79</v>
      </c>
      <c r="F248" s="25">
        <v>1710</v>
      </c>
      <c r="G248" s="25">
        <v>3</v>
      </c>
      <c r="H248" s="28">
        <v>1</v>
      </c>
      <c r="I248" s="25">
        <f t="shared" ref="I248:I260" si="8">1/30</f>
        <v>3.3333333333333333E-2</v>
      </c>
      <c r="J248" s="29">
        <f t="shared" si="7"/>
        <v>153900</v>
      </c>
    </row>
    <row r="249" spans="1:10" ht="43.2" x14ac:dyDescent="0.3">
      <c r="A249" s="24">
        <v>247</v>
      </c>
      <c r="B249" s="25" t="s">
        <v>530</v>
      </c>
      <c r="C249" s="26" t="s">
        <v>531</v>
      </c>
      <c r="D249" s="24" t="s">
        <v>32</v>
      </c>
      <c r="E249" s="27" t="s">
        <v>79</v>
      </c>
      <c r="F249" s="25">
        <v>300</v>
      </c>
      <c r="G249" s="25">
        <v>2</v>
      </c>
      <c r="H249" s="28">
        <v>1</v>
      </c>
      <c r="I249" s="25">
        <f t="shared" si="8"/>
        <v>3.3333333333333333E-2</v>
      </c>
      <c r="J249" s="29">
        <f t="shared" si="7"/>
        <v>18000</v>
      </c>
    </row>
    <row r="250" spans="1:10" x14ac:dyDescent="0.3">
      <c r="A250" s="24">
        <v>248</v>
      </c>
      <c r="B250" s="25" t="s">
        <v>532</v>
      </c>
      <c r="C250" s="26" t="s">
        <v>533</v>
      </c>
      <c r="D250" s="24" t="s">
        <v>32</v>
      </c>
      <c r="E250" s="27" t="s">
        <v>181</v>
      </c>
      <c r="F250" s="25">
        <v>15</v>
      </c>
      <c r="G250" s="25">
        <v>2</v>
      </c>
      <c r="H250" s="28">
        <v>1</v>
      </c>
      <c r="I250" s="25">
        <f t="shared" si="8"/>
        <v>3.3333333333333333E-2</v>
      </c>
      <c r="J250" s="29">
        <f t="shared" si="7"/>
        <v>900</v>
      </c>
    </row>
    <row r="251" spans="1:10" x14ac:dyDescent="0.3">
      <c r="A251" s="24">
        <v>249</v>
      </c>
      <c r="B251" s="25" t="s">
        <v>534</v>
      </c>
      <c r="C251" s="26" t="s">
        <v>535</v>
      </c>
      <c r="D251" s="24" t="s">
        <v>32</v>
      </c>
      <c r="E251" s="27" t="s">
        <v>79</v>
      </c>
      <c r="F251" s="25">
        <v>50</v>
      </c>
      <c r="G251" s="25">
        <v>3</v>
      </c>
      <c r="H251" s="28">
        <v>1</v>
      </c>
      <c r="I251" s="25">
        <f t="shared" si="8"/>
        <v>3.3333333333333333E-2</v>
      </c>
      <c r="J251" s="29">
        <f t="shared" si="7"/>
        <v>4500</v>
      </c>
    </row>
    <row r="252" spans="1:10" x14ac:dyDescent="0.3">
      <c r="A252" s="24">
        <v>250</v>
      </c>
      <c r="B252" s="25" t="s">
        <v>536</v>
      </c>
      <c r="C252" s="26" t="s">
        <v>537</v>
      </c>
      <c r="D252" s="24" t="s">
        <v>32</v>
      </c>
      <c r="E252" s="27" t="s">
        <v>305</v>
      </c>
      <c r="F252" s="25">
        <v>9000</v>
      </c>
      <c r="G252" s="25">
        <v>1</v>
      </c>
      <c r="H252" s="28">
        <v>1</v>
      </c>
      <c r="I252" s="25">
        <f t="shared" si="8"/>
        <v>3.3333333333333333E-2</v>
      </c>
      <c r="J252" s="29">
        <f t="shared" si="7"/>
        <v>270000</v>
      </c>
    </row>
    <row r="253" spans="1:10" ht="43.2" x14ac:dyDescent="0.3">
      <c r="A253" s="24">
        <v>251</v>
      </c>
      <c r="B253" s="25" t="s">
        <v>538</v>
      </c>
      <c r="C253" s="26" t="s">
        <v>539</v>
      </c>
      <c r="D253" s="24" t="s">
        <v>32</v>
      </c>
      <c r="E253" s="27" t="s">
        <v>79</v>
      </c>
      <c r="F253" s="25">
        <v>4000</v>
      </c>
      <c r="G253" s="25">
        <v>3</v>
      </c>
      <c r="H253" s="28">
        <v>1</v>
      </c>
      <c r="I253" s="25">
        <f t="shared" si="8"/>
        <v>3.3333333333333333E-2</v>
      </c>
      <c r="J253" s="29">
        <f t="shared" si="7"/>
        <v>360000</v>
      </c>
    </row>
    <row r="254" spans="1:10" x14ac:dyDescent="0.3">
      <c r="A254" s="24">
        <v>252</v>
      </c>
      <c r="B254" s="25" t="s">
        <v>540</v>
      </c>
      <c r="C254" s="26" t="s">
        <v>541</v>
      </c>
      <c r="D254" s="24" t="s">
        <v>32</v>
      </c>
      <c r="E254" s="27" t="s">
        <v>79</v>
      </c>
      <c r="F254" s="25">
        <v>800</v>
      </c>
      <c r="G254" s="25">
        <v>2</v>
      </c>
      <c r="H254" s="28">
        <v>1</v>
      </c>
      <c r="I254" s="25">
        <f t="shared" si="8"/>
        <v>3.3333333333333333E-2</v>
      </c>
      <c r="J254" s="29">
        <f t="shared" si="7"/>
        <v>48000</v>
      </c>
    </row>
    <row r="255" spans="1:10" ht="28.8" x14ac:dyDescent="0.3">
      <c r="A255" s="24">
        <v>253</v>
      </c>
      <c r="B255" s="25" t="s">
        <v>542</v>
      </c>
      <c r="C255" s="26" t="s">
        <v>543</v>
      </c>
      <c r="D255" s="24" t="s">
        <v>32</v>
      </c>
      <c r="E255" s="27" t="s">
        <v>305</v>
      </c>
      <c r="F255" s="25">
        <v>30</v>
      </c>
      <c r="G255" s="25">
        <v>2</v>
      </c>
      <c r="H255" s="28">
        <v>1</v>
      </c>
      <c r="I255" s="25">
        <f t="shared" si="8"/>
        <v>3.3333333333333333E-2</v>
      </c>
      <c r="J255" s="29">
        <f t="shared" si="7"/>
        <v>1800</v>
      </c>
    </row>
    <row r="256" spans="1:10" x14ac:dyDescent="0.3">
      <c r="A256" s="24">
        <v>254</v>
      </c>
      <c r="B256" s="25" t="s">
        <v>544</v>
      </c>
      <c r="C256" s="26" t="s">
        <v>545</v>
      </c>
      <c r="D256" s="24" t="s">
        <v>32</v>
      </c>
      <c r="E256" s="27" t="s">
        <v>257</v>
      </c>
      <c r="F256" s="25">
        <v>500</v>
      </c>
      <c r="G256" s="25">
        <v>2</v>
      </c>
      <c r="H256" s="28">
        <v>1</v>
      </c>
      <c r="I256" s="25">
        <f t="shared" si="8"/>
        <v>3.3333333333333333E-2</v>
      </c>
      <c r="J256" s="29">
        <f t="shared" si="7"/>
        <v>30000</v>
      </c>
    </row>
    <row r="257" spans="1:20" x14ac:dyDescent="0.3">
      <c r="A257" s="24">
        <v>255</v>
      </c>
      <c r="B257" s="25" t="s">
        <v>546</v>
      </c>
      <c r="C257" s="26" t="s">
        <v>547</v>
      </c>
      <c r="D257" s="24" t="s">
        <v>32</v>
      </c>
      <c r="E257" s="27" t="s">
        <v>181</v>
      </c>
      <c r="F257" s="25">
        <v>300</v>
      </c>
      <c r="G257" s="25">
        <v>2</v>
      </c>
      <c r="H257" s="28">
        <v>1</v>
      </c>
      <c r="I257" s="25">
        <f t="shared" si="8"/>
        <v>3.3333333333333333E-2</v>
      </c>
      <c r="J257" s="29">
        <f t="shared" si="7"/>
        <v>18000</v>
      </c>
    </row>
    <row r="258" spans="1:20" x14ac:dyDescent="0.3">
      <c r="A258" s="24">
        <v>256</v>
      </c>
      <c r="B258" s="25" t="s">
        <v>548</v>
      </c>
      <c r="C258" s="26" t="s">
        <v>549</v>
      </c>
      <c r="D258" s="24" t="s">
        <v>32</v>
      </c>
      <c r="E258" s="27" t="s">
        <v>79</v>
      </c>
      <c r="F258" s="25">
        <v>9000</v>
      </c>
      <c r="G258" s="25">
        <v>3</v>
      </c>
      <c r="H258" s="28">
        <v>1</v>
      </c>
      <c r="I258" s="25">
        <f t="shared" si="8"/>
        <v>3.3333333333333333E-2</v>
      </c>
      <c r="J258" s="29">
        <f t="shared" si="7"/>
        <v>810000</v>
      </c>
    </row>
    <row r="259" spans="1:20" x14ac:dyDescent="0.3">
      <c r="A259" s="24">
        <v>257</v>
      </c>
      <c r="B259" s="25" t="s">
        <v>550</v>
      </c>
      <c r="C259" s="26" t="s">
        <v>551</v>
      </c>
      <c r="D259" s="24" t="s">
        <v>32</v>
      </c>
      <c r="E259" s="27" t="s">
        <v>79</v>
      </c>
      <c r="F259" s="25">
        <v>25</v>
      </c>
      <c r="G259" s="25">
        <v>3</v>
      </c>
      <c r="H259" s="28">
        <v>1</v>
      </c>
      <c r="I259" s="25">
        <f t="shared" si="8"/>
        <v>3.3333333333333333E-2</v>
      </c>
      <c r="J259" s="29">
        <f t="shared" si="7"/>
        <v>2250</v>
      </c>
    </row>
    <row r="260" spans="1:20" x14ac:dyDescent="0.3">
      <c r="A260" s="24">
        <v>258</v>
      </c>
      <c r="B260" s="25" t="s">
        <v>552</v>
      </c>
      <c r="C260" s="26" t="s">
        <v>553</v>
      </c>
      <c r="D260" s="24" t="s">
        <v>32</v>
      </c>
      <c r="E260" s="27" t="s">
        <v>79</v>
      </c>
      <c r="F260" s="25">
        <v>25</v>
      </c>
      <c r="G260" s="25">
        <v>3</v>
      </c>
      <c r="H260" s="28">
        <v>1</v>
      </c>
      <c r="I260" s="25">
        <f t="shared" si="8"/>
        <v>3.3333333333333333E-2</v>
      </c>
      <c r="J260" s="29">
        <f t="shared" si="7"/>
        <v>2250</v>
      </c>
    </row>
    <row r="261" spans="1:20" ht="28.8" x14ac:dyDescent="0.3">
      <c r="A261" s="24">
        <v>259</v>
      </c>
      <c r="B261" s="25" t="s">
        <v>554</v>
      </c>
      <c r="C261" s="26" t="s">
        <v>555</v>
      </c>
      <c r="D261" s="24" t="s">
        <v>32</v>
      </c>
      <c r="E261" s="27" t="s">
        <v>79</v>
      </c>
      <c r="F261" s="25">
        <v>9000</v>
      </c>
      <c r="G261" s="25">
        <v>3</v>
      </c>
      <c r="H261" s="28">
        <v>1</v>
      </c>
      <c r="I261" s="25">
        <v>0.25</v>
      </c>
      <c r="J261" s="29">
        <f t="shared" si="7"/>
        <v>108000</v>
      </c>
    </row>
    <row r="262" spans="1:20" x14ac:dyDescent="0.3">
      <c r="A262" s="24">
        <v>260</v>
      </c>
      <c r="B262" s="25" t="s">
        <v>556</v>
      </c>
      <c r="C262" s="26" t="s">
        <v>557</v>
      </c>
      <c r="D262" s="24" t="s">
        <v>34</v>
      </c>
      <c r="E262" s="27" t="s">
        <v>181</v>
      </c>
      <c r="F262" s="25">
        <v>1</v>
      </c>
      <c r="G262" s="25">
        <v>1</v>
      </c>
      <c r="H262" s="28">
        <v>1</v>
      </c>
      <c r="I262" s="25">
        <f>1/30</f>
        <v>3.3333333333333333E-2</v>
      </c>
      <c r="J262" s="29">
        <f t="shared" si="7"/>
        <v>30</v>
      </c>
    </row>
    <row r="263" spans="1:20" ht="43.2" x14ac:dyDescent="0.3">
      <c r="A263" s="24">
        <v>261</v>
      </c>
      <c r="B263" s="25" t="s">
        <v>410</v>
      </c>
      <c r="C263" s="26" t="s">
        <v>558</v>
      </c>
      <c r="D263" s="24" t="s">
        <v>34</v>
      </c>
      <c r="E263" s="27" t="s">
        <v>194</v>
      </c>
      <c r="F263" s="25">
        <v>7</v>
      </c>
      <c r="G263" s="25">
        <v>2</v>
      </c>
      <c r="H263" s="28">
        <v>1</v>
      </c>
      <c r="I263" s="25">
        <v>0.06</v>
      </c>
      <c r="J263" s="29">
        <f t="shared" si="7"/>
        <v>233.33333333333334</v>
      </c>
    </row>
    <row r="264" spans="1:20" ht="28.8" x14ac:dyDescent="0.3">
      <c r="A264" s="24">
        <v>262</v>
      </c>
      <c r="B264" s="25" t="s">
        <v>559</v>
      </c>
      <c r="C264" s="26" t="s">
        <v>560</v>
      </c>
      <c r="D264" s="24" t="s">
        <v>34</v>
      </c>
      <c r="E264" s="27" t="s">
        <v>79</v>
      </c>
      <c r="F264" s="25">
        <v>3</v>
      </c>
      <c r="G264" s="25">
        <v>3</v>
      </c>
      <c r="H264" s="28">
        <v>1</v>
      </c>
      <c r="I264" s="25">
        <f>2/30</f>
        <v>6.6666666666666666E-2</v>
      </c>
      <c r="J264" s="29">
        <f t="shared" si="7"/>
        <v>135</v>
      </c>
    </row>
    <row r="265" spans="1:20" ht="28.8" x14ac:dyDescent="0.3">
      <c r="A265" s="24">
        <v>263</v>
      </c>
      <c r="B265" s="25" t="s">
        <v>561</v>
      </c>
      <c r="C265" s="26" t="s">
        <v>562</v>
      </c>
      <c r="D265" s="24" t="s">
        <v>34</v>
      </c>
      <c r="E265" s="27" t="s">
        <v>79</v>
      </c>
      <c r="F265" s="25">
        <v>9</v>
      </c>
      <c r="G265" s="25">
        <v>3</v>
      </c>
      <c r="H265" s="28">
        <v>1</v>
      </c>
      <c r="I265" s="25">
        <v>3.3000000000000002E-2</v>
      </c>
      <c r="J265" s="29"/>
    </row>
    <row r="266" spans="1:20" ht="43.2" x14ac:dyDescent="0.3">
      <c r="A266" s="24">
        <v>264</v>
      </c>
      <c r="B266" s="25" t="s">
        <v>563</v>
      </c>
      <c r="C266" s="26" t="s">
        <v>564</v>
      </c>
      <c r="D266" s="24" t="s">
        <v>34</v>
      </c>
      <c r="E266" s="27" t="s">
        <v>79</v>
      </c>
      <c r="F266" s="25">
        <v>9000</v>
      </c>
      <c r="G266" s="25">
        <v>3</v>
      </c>
      <c r="H266" s="28">
        <v>1</v>
      </c>
      <c r="I266" s="25">
        <v>1</v>
      </c>
      <c r="J266" s="29">
        <f t="shared" ref="J266:J329" si="9">IFERROR(F266*G266*H266/I266,"Missing Data")</f>
        <v>27000</v>
      </c>
    </row>
    <row r="267" spans="1:20" ht="57.6" x14ac:dyDescent="0.3">
      <c r="A267" s="24">
        <v>265</v>
      </c>
      <c r="B267" s="25" t="s">
        <v>565</v>
      </c>
      <c r="C267" s="26" t="s">
        <v>566</v>
      </c>
      <c r="D267" s="24" t="s">
        <v>34</v>
      </c>
      <c r="E267" s="27" t="s">
        <v>79</v>
      </c>
      <c r="F267" s="25">
        <v>7</v>
      </c>
      <c r="G267" s="25">
        <v>2</v>
      </c>
      <c r="H267" s="28">
        <v>100</v>
      </c>
      <c r="I267" s="25">
        <v>0.06</v>
      </c>
      <c r="J267" s="29">
        <f t="shared" si="9"/>
        <v>23333.333333333336</v>
      </c>
      <c r="K267" s="35"/>
      <c r="L267" s="35"/>
      <c r="M267" s="30"/>
      <c r="N267" s="30"/>
      <c r="O267" s="30"/>
      <c r="P267" s="30"/>
      <c r="Q267" s="36"/>
      <c r="R267" s="30"/>
      <c r="S267" s="30"/>
      <c r="T267" s="35"/>
    </row>
    <row r="268" spans="1:20" x14ac:dyDescent="0.3">
      <c r="A268" s="24">
        <v>266</v>
      </c>
      <c r="B268" s="25" t="s">
        <v>567</v>
      </c>
      <c r="C268" s="26" t="s">
        <v>568</v>
      </c>
      <c r="D268" s="24" t="s">
        <v>34</v>
      </c>
      <c r="E268" s="27" t="s">
        <v>79</v>
      </c>
      <c r="F268" s="25">
        <v>9000</v>
      </c>
      <c r="G268" s="25">
        <v>3</v>
      </c>
      <c r="H268" s="28">
        <v>1</v>
      </c>
      <c r="I268" s="25">
        <v>1</v>
      </c>
      <c r="J268" s="29">
        <f t="shared" si="9"/>
        <v>27000</v>
      </c>
    </row>
    <row r="269" spans="1:20" ht="43.2" x14ac:dyDescent="0.3">
      <c r="A269" s="24">
        <v>267</v>
      </c>
      <c r="B269" s="25" t="s">
        <v>569</v>
      </c>
      <c r="C269" s="26" t="s">
        <v>570</v>
      </c>
      <c r="D269" s="24" t="s">
        <v>34</v>
      </c>
      <c r="E269" s="27" t="s">
        <v>79</v>
      </c>
      <c r="F269" s="25">
        <v>8</v>
      </c>
      <c r="G269" s="25">
        <v>3</v>
      </c>
      <c r="H269" s="28">
        <v>1</v>
      </c>
      <c r="I269" s="25">
        <v>0.5</v>
      </c>
      <c r="J269" s="29">
        <f t="shared" si="9"/>
        <v>48</v>
      </c>
    </row>
    <row r="270" spans="1:20" x14ac:dyDescent="0.3">
      <c r="A270" s="24">
        <v>268</v>
      </c>
      <c r="B270" s="25" t="s">
        <v>571</v>
      </c>
      <c r="C270" s="26" t="s">
        <v>572</v>
      </c>
      <c r="D270" s="24" t="s">
        <v>34</v>
      </c>
      <c r="E270" s="27" t="s">
        <v>79</v>
      </c>
      <c r="F270" s="25">
        <v>9000</v>
      </c>
      <c r="G270" s="25">
        <v>3</v>
      </c>
      <c r="H270" s="28">
        <v>1</v>
      </c>
      <c r="I270" s="25">
        <v>1</v>
      </c>
      <c r="J270" s="29">
        <f t="shared" si="9"/>
        <v>27000</v>
      </c>
    </row>
    <row r="271" spans="1:20" x14ac:dyDescent="0.3">
      <c r="A271" s="24">
        <v>269</v>
      </c>
      <c r="B271" s="25" t="s">
        <v>573</v>
      </c>
      <c r="C271" s="26" t="s">
        <v>574</v>
      </c>
      <c r="D271" s="24" t="s">
        <v>34</v>
      </c>
      <c r="E271" s="27" t="s">
        <v>79</v>
      </c>
      <c r="F271" s="25">
        <v>9000</v>
      </c>
      <c r="G271" s="25">
        <v>3</v>
      </c>
      <c r="H271" s="28">
        <v>1</v>
      </c>
      <c r="I271" s="25">
        <v>1</v>
      </c>
      <c r="J271" s="29">
        <f t="shared" si="9"/>
        <v>27000</v>
      </c>
    </row>
    <row r="272" spans="1:20" s="37" customFormat="1" x14ac:dyDescent="0.3">
      <c r="A272" s="24">
        <v>270</v>
      </c>
      <c r="B272" s="25" t="s">
        <v>575</v>
      </c>
      <c r="C272" s="26" t="s">
        <v>576</v>
      </c>
      <c r="D272" s="24" t="s">
        <v>34</v>
      </c>
      <c r="E272" s="27" t="s">
        <v>79</v>
      </c>
      <c r="F272" s="25">
        <v>9000</v>
      </c>
      <c r="G272" s="25">
        <v>3</v>
      </c>
      <c r="H272" s="28">
        <v>1</v>
      </c>
      <c r="I272" s="25">
        <v>1</v>
      </c>
      <c r="J272" s="29">
        <f t="shared" si="9"/>
        <v>27000</v>
      </c>
    </row>
    <row r="273" spans="1:10" ht="28.8" x14ac:dyDescent="0.3">
      <c r="A273" s="24">
        <v>271</v>
      </c>
      <c r="B273" s="25" t="s">
        <v>577</v>
      </c>
      <c r="C273" s="26" t="s">
        <v>578</v>
      </c>
      <c r="D273" s="24" t="s">
        <v>34</v>
      </c>
      <c r="E273" s="27" t="s">
        <v>8</v>
      </c>
      <c r="F273" s="25">
        <v>3</v>
      </c>
      <c r="G273" s="25">
        <v>3</v>
      </c>
      <c r="H273" s="28">
        <v>1</v>
      </c>
      <c r="I273" s="25">
        <v>0.5</v>
      </c>
      <c r="J273" s="29">
        <f t="shared" si="9"/>
        <v>18</v>
      </c>
    </row>
    <row r="274" spans="1:10" ht="409.6" x14ac:dyDescent="0.3">
      <c r="A274" s="24">
        <v>272</v>
      </c>
      <c r="B274" s="25" t="s">
        <v>579</v>
      </c>
      <c r="C274" s="26" t="s">
        <v>580</v>
      </c>
      <c r="D274" s="24" t="s">
        <v>34</v>
      </c>
      <c r="E274" s="27" t="s">
        <v>79</v>
      </c>
      <c r="F274" s="25">
        <v>9000</v>
      </c>
      <c r="G274" s="25">
        <v>3</v>
      </c>
      <c r="H274" s="28">
        <v>1</v>
      </c>
      <c r="I274" s="25">
        <v>2</v>
      </c>
      <c r="J274" s="29">
        <f t="shared" si="9"/>
        <v>13500</v>
      </c>
    </row>
    <row r="275" spans="1:10" ht="100.8" x14ac:dyDescent="0.3">
      <c r="A275" s="24">
        <v>273</v>
      </c>
      <c r="B275" s="25" t="s">
        <v>581</v>
      </c>
      <c r="C275" s="26" t="s">
        <v>582</v>
      </c>
      <c r="D275" s="24" t="s">
        <v>34</v>
      </c>
      <c r="E275" s="27" t="s">
        <v>79</v>
      </c>
      <c r="F275" s="25">
        <v>3</v>
      </c>
      <c r="G275" s="25">
        <v>3</v>
      </c>
      <c r="H275" s="28">
        <v>1</v>
      </c>
      <c r="I275" s="25">
        <v>0.5</v>
      </c>
      <c r="J275" s="29">
        <f t="shared" si="9"/>
        <v>18</v>
      </c>
    </row>
    <row r="276" spans="1:10" x14ac:dyDescent="0.3">
      <c r="A276" s="24">
        <v>274</v>
      </c>
      <c r="B276" s="25" t="s">
        <v>583</v>
      </c>
      <c r="C276" s="26" t="s">
        <v>584</v>
      </c>
      <c r="D276" s="24" t="s">
        <v>34</v>
      </c>
      <c r="E276" s="27" t="s">
        <v>79</v>
      </c>
      <c r="F276" s="25">
        <v>9000</v>
      </c>
      <c r="G276" s="25">
        <v>3</v>
      </c>
      <c r="H276" s="28">
        <v>1</v>
      </c>
      <c r="I276" s="25">
        <v>1</v>
      </c>
      <c r="J276" s="29">
        <f t="shared" si="9"/>
        <v>27000</v>
      </c>
    </row>
    <row r="277" spans="1:10" ht="28.8" x14ac:dyDescent="0.3">
      <c r="A277" s="24">
        <v>275</v>
      </c>
      <c r="B277" s="25" t="s">
        <v>585</v>
      </c>
      <c r="C277" s="26" t="s">
        <v>586</v>
      </c>
      <c r="D277" s="24" t="s">
        <v>34</v>
      </c>
      <c r="E277" s="27" t="s">
        <v>79</v>
      </c>
      <c r="F277" s="25">
        <v>3</v>
      </c>
      <c r="G277" s="25">
        <v>3</v>
      </c>
      <c r="H277" s="28">
        <v>1</v>
      </c>
      <c r="I277" s="25">
        <v>0.5</v>
      </c>
      <c r="J277" s="29">
        <f t="shared" si="9"/>
        <v>18</v>
      </c>
    </row>
    <row r="278" spans="1:10" ht="28.8" x14ac:dyDescent="0.3">
      <c r="A278" s="24">
        <v>276</v>
      </c>
      <c r="B278" s="25" t="s">
        <v>587</v>
      </c>
      <c r="C278" s="26" t="s">
        <v>588</v>
      </c>
      <c r="D278" s="24" t="s">
        <v>36</v>
      </c>
      <c r="E278" s="27" t="s">
        <v>79</v>
      </c>
      <c r="F278" s="25">
        <v>10</v>
      </c>
      <c r="G278" s="25">
        <v>5</v>
      </c>
      <c r="H278" s="28">
        <v>0.75</v>
      </c>
      <c r="I278" s="25">
        <v>0.5</v>
      </c>
      <c r="J278" s="29">
        <f t="shared" si="9"/>
        <v>75</v>
      </c>
    </row>
    <row r="279" spans="1:10" x14ac:dyDescent="0.3">
      <c r="A279" s="24">
        <v>277</v>
      </c>
      <c r="B279" s="25" t="s">
        <v>589</v>
      </c>
      <c r="C279" s="33" t="s">
        <v>590</v>
      </c>
      <c r="D279" s="24" t="s">
        <v>36</v>
      </c>
      <c r="E279" s="27" t="s">
        <v>79</v>
      </c>
      <c r="F279" s="25">
        <v>20</v>
      </c>
      <c r="G279" s="25">
        <v>5</v>
      </c>
      <c r="H279" s="28">
        <v>1</v>
      </c>
      <c r="I279" s="25">
        <v>0.5</v>
      </c>
      <c r="J279" s="29">
        <f t="shared" si="9"/>
        <v>200</v>
      </c>
    </row>
    <row r="280" spans="1:10" x14ac:dyDescent="0.3">
      <c r="A280" s="24">
        <v>278</v>
      </c>
      <c r="B280" s="25" t="s">
        <v>591</v>
      </c>
      <c r="C280" s="25" t="s">
        <v>591</v>
      </c>
      <c r="D280" s="24" t="s">
        <v>36</v>
      </c>
      <c r="E280" s="27" t="s">
        <v>79</v>
      </c>
      <c r="F280" s="25">
        <v>2</v>
      </c>
      <c r="G280" s="25">
        <v>5</v>
      </c>
      <c r="H280" s="28">
        <v>1</v>
      </c>
      <c r="I280" s="25">
        <v>0.5</v>
      </c>
      <c r="J280" s="29">
        <f t="shared" si="9"/>
        <v>20</v>
      </c>
    </row>
    <row r="281" spans="1:10" ht="86.4" x14ac:dyDescent="0.3">
      <c r="A281" s="24">
        <v>279</v>
      </c>
      <c r="B281" s="25" t="s">
        <v>592</v>
      </c>
      <c r="C281" s="26" t="s">
        <v>593</v>
      </c>
      <c r="D281" s="24" t="s">
        <v>36</v>
      </c>
      <c r="E281" s="27" t="s">
        <v>79</v>
      </c>
      <c r="F281" s="25">
        <v>2</v>
      </c>
      <c r="G281" s="25">
        <v>5</v>
      </c>
      <c r="H281" s="28">
        <v>1</v>
      </c>
      <c r="I281" s="25">
        <v>0.5</v>
      </c>
      <c r="J281" s="29">
        <f t="shared" si="9"/>
        <v>20</v>
      </c>
    </row>
    <row r="282" spans="1:10" x14ac:dyDescent="0.3">
      <c r="A282" s="24">
        <v>280</v>
      </c>
      <c r="B282" s="25" t="s">
        <v>594</v>
      </c>
      <c r="C282" s="33" t="s">
        <v>595</v>
      </c>
      <c r="D282" s="24" t="s">
        <v>36</v>
      </c>
      <c r="E282" s="27" t="s">
        <v>79</v>
      </c>
      <c r="F282" s="25">
        <v>20</v>
      </c>
      <c r="G282" s="25">
        <v>5</v>
      </c>
      <c r="H282" s="28">
        <v>1</v>
      </c>
      <c r="I282" s="25">
        <v>0.5</v>
      </c>
      <c r="J282" s="29">
        <f t="shared" si="9"/>
        <v>200</v>
      </c>
    </row>
    <row r="283" spans="1:10" x14ac:dyDescent="0.3">
      <c r="A283" s="24">
        <v>281</v>
      </c>
      <c r="B283" s="25" t="s">
        <v>596</v>
      </c>
      <c r="C283" s="33" t="s">
        <v>597</v>
      </c>
      <c r="D283" s="24" t="s">
        <v>36</v>
      </c>
      <c r="E283" s="27" t="s">
        <v>79</v>
      </c>
      <c r="F283" s="25">
        <v>2</v>
      </c>
      <c r="G283" s="25">
        <v>5</v>
      </c>
      <c r="H283" s="28">
        <v>1</v>
      </c>
      <c r="I283" s="25">
        <v>0.5</v>
      </c>
      <c r="J283" s="29">
        <f t="shared" si="9"/>
        <v>20</v>
      </c>
    </row>
    <row r="284" spans="1:10" x14ac:dyDescent="0.3">
      <c r="A284" s="24">
        <v>282</v>
      </c>
      <c r="B284" s="25" t="s">
        <v>598</v>
      </c>
      <c r="C284" s="33" t="s">
        <v>597</v>
      </c>
      <c r="D284" s="24" t="s">
        <v>36</v>
      </c>
      <c r="E284" s="27" t="s">
        <v>79</v>
      </c>
      <c r="F284" s="25">
        <v>2</v>
      </c>
      <c r="G284" s="25">
        <v>5</v>
      </c>
      <c r="H284" s="28">
        <v>1</v>
      </c>
      <c r="I284" s="25">
        <v>0.5</v>
      </c>
      <c r="J284" s="29">
        <f t="shared" si="9"/>
        <v>20</v>
      </c>
    </row>
    <row r="285" spans="1:10" x14ac:dyDescent="0.3">
      <c r="A285" s="24">
        <v>283</v>
      </c>
      <c r="B285" s="25" t="s">
        <v>599</v>
      </c>
      <c r="C285" s="33" t="s">
        <v>597</v>
      </c>
      <c r="D285" s="24" t="s">
        <v>36</v>
      </c>
      <c r="E285" s="27" t="s">
        <v>79</v>
      </c>
      <c r="F285" s="25">
        <v>2</v>
      </c>
      <c r="G285" s="25">
        <v>5</v>
      </c>
      <c r="H285" s="28">
        <v>1</v>
      </c>
      <c r="I285" s="25">
        <v>0.5</v>
      </c>
      <c r="J285" s="29">
        <f t="shared" si="9"/>
        <v>20</v>
      </c>
    </row>
    <row r="286" spans="1:10" x14ac:dyDescent="0.3">
      <c r="A286" s="24">
        <v>284</v>
      </c>
      <c r="B286" s="25" t="s">
        <v>600</v>
      </c>
      <c r="C286" s="33" t="s">
        <v>597</v>
      </c>
      <c r="D286" s="24" t="s">
        <v>36</v>
      </c>
      <c r="E286" s="27" t="s">
        <v>79</v>
      </c>
      <c r="F286" s="25">
        <v>2</v>
      </c>
      <c r="G286" s="25">
        <v>5</v>
      </c>
      <c r="H286" s="28">
        <v>1</v>
      </c>
      <c r="I286" s="25">
        <v>0.5</v>
      </c>
      <c r="J286" s="29">
        <f t="shared" si="9"/>
        <v>20</v>
      </c>
    </row>
    <row r="287" spans="1:10" x14ac:dyDescent="0.3">
      <c r="A287" s="24">
        <v>285</v>
      </c>
      <c r="B287" s="25" t="s">
        <v>601</v>
      </c>
      <c r="C287" s="33" t="s">
        <v>597</v>
      </c>
      <c r="D287" s="24" t="s">
        <v>36</v>
      </c>
      <c r="E287" s="27" t="s">
        <v>79</v>
      </c>
      <c r="F287" s="25">
        <v>2</v>
      </c>
      <c r="G287" s="25">
        <v>5</v>
      </c>
      <c r="H287" s="28">
        <v>1</v>
      </c>
      <c r="I287" s="25">
        <v>0.5</v>
      </c>
      <c r="J287" s="29">
        <f t="shared" si="9"/>
        <v>20</v>
      </c>
    </row>
    <row r="288" spans="1:10" x14ac:dyDescent="0.3">
      <c r="A288" s="24">
        <v>286</v>
      </c>
      <c r="B288" s="25" t="s">
        <v>602</v>
      </c>
      <c r="C288" s="33" t="s">
        <v>597</v>
      </c>
      <c r="D288" s="24" t="s">
        <v>36</v>
      </c>
      <c r="E288" s="27" t="s">
        <v>79</v>
      </c>
      <c r="F288" s="25">
        <v>2</v>
      </c>
      <c r="G288" s="25">
        <v>5</v>
      </c>
      <c r="H288" s="28">
        <v>1</v>
      </c>
      <c r="I288" s="25">
        <v>0.5</v>
      </c>
      <c r="J288" s="29">
        <f t="shared" si="9"/>
        <v>20</v>
      </c>
    </row>
    <row r="289" spans="1:10" x14ac:dyDescent="0.3">
      <c r="A289" s="24">
        <v>287</v>
      </c>
      <c r="B289" s="25" t="s">
        <v>603</v>
      </c>
      <c r="C289" s="33" t="s">
        <v>597</v>
      </c>
      <c r="D289" s="24" t="s">
        <v>36</v>
      </c>
      <c r="E289" s="27" t="s">
        <v>79</v>
      </c>
      <c r="F289" s="25">
        <v>2</v>
      </c>
      <c r="G289" s="25">
        <v>5</v>
      </c>
      <c r="H289" s="28">
        <v>1</v>
      </c>
      <c r="I289" s="25">
        <v>0.5</v>
      </c>
      <c r="J289" s="29">
        <f t="shared" si="9"/>
        <v>20</v>
      </c>
    </row>
    <row r="290" spans="1:10" ht="43.2" x14ac:dyDescent="0.3">
      <c r="A290" s="24">
        <v>288</v>
      </c>
      <c r="B290" s="25" t="s">
        <v>604</v>
      </c>
      <c r="C290" s="26" t="s">
        <v>605</v>
      </c>
      <c r="D290" s="24" t="s">
        <v>36</v>
      </c>
      <c r="E290" s="27" t="s">
        <v>79</v>
      </c>
      <c r="F290" s="25">
        <v>20</v>
      </c>
      <c r="G290" s="25">
        <v>5</v>
      </c>
      <c r="H290" s="28">
        <v>1</v>
      </c>
      <c r="I290" s="25">
        <v>0.5</v>
      </c>
      <c r="J290" s="29">
        <f t="shared" si="9"/>
        <v>200</v>
      </c>
    </row>
    <row r="291" spans="1:10" ht="43.2" x14ac:dyDescent="0.3">
      <c r="A291" s="24">
        <v>289</v>
      </c>
      <c r="B291" s="25" t="s">
        <v>606</v>
      </c>
      <c r="C291" s="26" t="s">
        <v>605</v>
      </c>
      <c r="D291" s="24" t="s">
        <v>36</v>
      </c>
      <c r="E291" s="27" t="s">
        <v>79</v>
      </c>
      <c r="F291" s="25">
        <v>20</v>
      </c>
      <c r="G291" s="25">
        <v>5</v>
      </c>
      <c r="H291" s="28">
        <v>1</v>
      </c>
      <c r="I291" s="25">
        <v>0.5</v>
      </c>
      <c r="J291" s="29">
        <f t="shared" si="9"/>
        <v>200</v>
      </c>
    </row>
    <row r="292" spans="1:10" x14ac:dyDescent="0.3">
      <c r="A292" s="24">
        <v>290</v>
      </c>
      <c r="B292" s="25" t="s">
        <v>607</v>
      </c>
      <c r="C292" s="26" t="s">
        <v>608</v>
      </c>
      <c r="D292" s="24" t="s">
        <v>36</v>
      </c>
      <c r="E292" s="27" t="s">
        <v>79</v>
      </c>
      <c r="F292" s="25">
        <v>20</v>
      </c>
      <c r="G292" s="25">
        <v>5</v>
      </c>
      <c r="H292" s="28">
        <v>1</v>
      </c>
      <c r="I292" s="25">
        <v>0.5</v>
      </c>
      <c r="J292" s="29">
        <f t="shared" si="9"/>
        <v>200</v>
      </c>
    </row>
    <row r="293" spans="1:10" ht="28.8" x14ac:dyDescent="0.3">
      <c r="A293" s="24">
        <v>291</v>
      </c>
      <c r="B293" s="25" t="s">
        <v>609</v>
      </c>
      <c r="C293" s="26" t="s">
        <v>610</v>
      </c>
      <c r="D293" s="24" t="s">
        <v>36</v>
      </c>
      <c r="E293" s="27" t="s">
        <v>79</v>
      </c>
      <c r="F293" s="25">
        <v>20</v>
      </c>
      <c r="G293" s="25">
        <v>5</v>
      </c>
      <c r="H293" s="28">
        <v>1</v>
      </c>
      <c r="I293" s="25">
        <v>0.5</v>
      </c>
      <c r="J293" s="29">
        <f t="shared" si="9"/>
        <v>200</v>
      </c>
    </row>
    <row r="294" spans="1:10" x14ac:dyDescent="0.3">
      <c r="A294" s="24">
        <v>292</v>
      </c>
      <c r="B294" s="25" t="s">
        <v>611</v>
      </c>
      <c r="C294" s="33" t="s">
        <v>612</v>
      </c>
      <c r="D294" s="24" t="s">
        <v>36</v>
      </c>
      <c r="E294" s="27" t="s">
        <v>79</v>
      </c>
      <c r="F294" s="25">
        <v>20</v>
      </c>
      <c r="G294" s="25">
        <v>5</v>
      </c>
      <c r="H294" s="28">
        <v>1</v>
      </c>
      <c r="I294" s="25">
        <v>0.5</v>
      </c>
      <c r="J294" s="29">
        <f t="shared" si="9"/>
        <v>200</v>
      </c>
    </row>
    <row r="295" spans="1:10" x14ac:dyDescent="0.3">
      <c r="A295" s="24">
        <v>293</v>
      </c>
      <c r="B295" s="25" t="s">
        <v>613</v>
      </c>
      <c r="C295" s="26" t="s">
        <v>614</v>
      </c>
      <c r="D295" s="24" t="s">
        <v>36</v>
      </c>
      <c r="E295" s="27" t="s">
        <v>305</v>
      </c>
      <c r="F295" s="25">
        <v>20</v>
      </c>
      <c r="G295" s="25">
        <v>2</v>
      </c>
      <c r="H295" s="28">
        <v>1</v>
      </c>
      <c r="I295" s="25">
        <v>0.5</v>
      </c>
      <c r="J295" s="29">
        <f t="shared" si="9"/>
        <v>80</v>
      </c>
    </row>
    <row r="296" spans="1:10" x14ac:dyDescent="0.3">
      <c r="A296" s="24">
        <v>294</v>
      </c>
      <c r="B296" s="25" t="s">
        <v>615</v>
      </c>
      <c r="C296" s="26" t="s">
        <v>616</v>
      </c>
      <c r="D296" s="24" t="s">
        <v>38</v>
      </c>
      <c r="E296" s="27" t="s">
        <v>79</v>
      </c>
      <c r="F296" s="25">
        <v>6</v>
      </c>
      <c r="G296" s="25">
        <v>3</v>
      </c>
      <c r="H296" s="28">
        <v>1</v>
      </c>
      <c r="I296" s="32">
        <f t="shared" ref="I296:I304" si="10">(1/30)</f>
        <v>3.3333333333333333E-2</v>
      </c>
      <c r="J296" s="29">
        <f t="shared" si="9"/>
        <v>540</v>
      </c>
    </row>
    <row r="297" spans="1:10" ht="28.8" x14ac:dyDescent="0.3">
      <c r="A297" s="24">
        <v>295</v>
      </c>
      <c r="B297" s="25" t="s">
        <v>617</v>
      </c>
      <c r="C297" s="26" t="s">
        <v>618</v>
      </c>
      <c r="D297" s="24" t="s">
        <v>38</v>
      </c>
      <c r="E297" s="27" t="s">
        <v>79</v>
      </c>
      <c r="F297" s="25">
        <v>6</v>
      </c>
      <c r="G297" s="25">
        <v>3</v>
      </c>
      <c r="H297" s="28">
        <v>1</v>
      </c>
      <c r="I297" s="32">
        <f t="shared" si="10"/>
        <v>3.3333333333333333E-2</v>
      </c>
      <c r="J297" s="29">
        <f t="shared" si="9"/>
        <v>540</v>
      </c>
    </row>
    <row r="298" spans="1:10" ht="57.6" x14ac:dyDescent="0.3">
      <c r="A298" s="24">
        <v>296</v>
      </c>
      <c r="B298" s="25" t="s">
        <v>619</v>
      </c>
      <c r="C298" s="26" t="s">
        <v>620</v>
      </c>
      <c r="D298" s="24" t="s">
        <v>38</v>
      </c>
      <c r="E298" s="27" t="s">
        <v>79</v>
      </c>
      <c r="F298" s="25">
        <v>6</v>
      </c>
      <c r="G298" s="25">
        <v>3</v>
      </c>
      <c r="H298" s="28">
        <v>1</v>
      </c>
      <c r="I298" s="32">
        <f t="shared" si="10"/>
        <v>3.3333333333333333E-2</v>
      </c>
      <c r="J298" s="29">
        <f t="shared" si="9"/>
        <v>540</v>
      </c>
    </row>
    <row r="299" spans="1:10" ht="28.8" x14ac:dyDescent="0.3">
      <c r="A299" s="24">
        <v>297</v>
      </c>
      <c r="B299" s="25" t="s">
        <v>621</v>
      </c>
      <c r="C299" s="26" t="s">
        <v>622</v>
      </c>
      <c r="D299" s="24" t="s">
        <v>38</v>
      </c>
      <c r="E299" s="27" t="s">
        <v>79</v>
      </c>
      <c r="F299" s="25">
        <v>6</v>
      </c>
      <c r="G299" s="25">
        <v>3</v>
      </c>
      <c r="H299" s="28">
        <v>1</v>
      </c>
      <c r="I299" s="32">
        <f t="shared" si="10"/>
        <v>3.3333333333333333E-2</v>
      </c>
      <c r="J299" s="29">
        <f t="shared" si="9"/>
        <v>540</v>
      </c>
    </row>
    <row r="300" spans="1:10" ht="28.8" x14ac:dyDescent="0.3">
      <c r="A300" s="24">
        <v>298</v>
      </c>
      <c r="B300" s="25" t="s">
        <v>623</v>
      </c>
      <c r="C300" s="26" t="s">
        <v>624</v>
      </c>
      <c r="D300" s="24" t="s">
        <v>38</v>
      </c>
      <c r="E300" s="27" t="s">
        <v>79</v>
      </c>
      <c r="F300" s="25">
        <v>6</v>
      </c>
      <c r="G300" s="25">
        <v>3</v>
      </c>
      <c r="H300" s="28">
        <v>1</v>
      </c>
      <c r="I300" s="32">
        <f t="shared" si="10"/>
        <v>3.3333333333333333E-2</v>
      </c>
      <c r="J300" s="29">
        <f t="shared" si="9"/>
        <v>540</v>
      </c>
    </row>
    <row r="301" spans="1:10" ht="28.8" x14ac:dyDescent="0.3">
      <c r="A301" s="24">
        <v>299</v>
      </c>
      <c r="B301" s="25" t="s">
        <v>625</v>
      </c>
      <c r="C301" s="26" t="s">
        <v>626</v>
      </c>
      <c r="D301" s="24" t="s">
        <v>38</v>
      </c>
      <c r="E301" s="27" t="s">
        <v>79</v>
      </c>
      <c r="F301" s="25">
        <v>6</v>
      </c>
      <c r="G301" s="25">
        <v>3</v>
      </c>
      <c r="H301" s="28">
        <v>1</v>
      </c>
      <c r="I301" s="32">
        <f t="shared" si="10"/>
        <v>3.3333333333333333E-2</v>
      </c>
      <c r="J301" s="29">
        <f t="shared" si="9"/>
        <v>540</v>
      </c>
    </row>
    <row r="302" spans="1:10" ht="28.8" x14ac:dyDescent="0.3">
      <c r="A302" s="24">
        <v>300</v>
      </c>
      <c r="B302" s="25" t="s">
        <v>627</v>
      </c>
      <c r="C302" s="26" t="s">
        <v>628</v>
      </c>
      <c r="D302" s="24" t="s">
        <v>38</v>
      </c>
      <c r="E302" s="27" t="s">
        <v>79</v>
      </c>
      <c r="F302" s="25">
        <v>6</v>
      </c>
      <c r="G302" s="25">
        <v>3</v>
      </c>
      <c r="H302" s="28">
        <v>1</v>
      </c>
      <c r="I302" s="32">
        <f t="shared" si="10"/>
        <v>3.3333333333333333E-2</v>
      </c>
      <c r="J302" s="29">
        <f t="shared" si="9"/>
        <v>540</v>
      </c>
    </row>
    <row r="303" spans="1:10" ht="28.8" x14ac:dyDescent="0.3">
      <c r="A303" s="24">
        <v>301</v>
      </c>
      <c r="B303" s="25" t="s">
        <v>629</v>
      </c>
      <c r="C303" s="26" t="s">
        <v>630</v>
      </c>
      <c r="D303" s="24" t="s">
        <v>38</v>
      </c>
      <c r="E303" s="27" t="s">
        <v>79</v>
      </c>
      <c r="F303" s="25">
        <v>6</v>
      </c>
      <c r="G303" s="25">
        <v>3</v>
      </c>
      <c r="H303" s="28">
        <v>1</v>
      </c>
      <c r="I303" s="32">
        <f t="shared" si="10"/>
        <v>3.3333333333333333E-2</v>
      </c>
      <c r="J303" s="29">
        <f t="shared" si="9"/>
        <v>540</v>
      </c>
    </row>
    <row r="304" spans="1:10" ht="28.8" x14ac:dyDescent="0.3">
      <c r="A304" s="24">
        <v>302</v>
      </c>
      <c r="B304" s="25" t="s">
        <v>631</v>
      </c>
      <c r="C304" s="26" t="s">
        <v>632</v>
      </c>
      <c r="D304" s="24" t="s">
        <v>38</v>
      </c>
      <c r="E304" s="27" t="s">
        <v>79</v>
      </c>
      <c r="F304" s="25">
        <v>6</v>
      </c>
      <c r="G304" s="25">
        <v>3</v>
      </c>
      <c r="H304" s="28">
        <v>1</v>
      </c>
      <c r="I304" s="32">
        <f t="shared" si="10"/>
        <v>3.3333333333333333E-2</v>
      </c>
      <c r="J304" s="29">
        <f t="shared" si="9"/>
        <v>540</v>
      </c>
    </row>
    <row r="305" spans="1:10" x14ac:dyDescent="0.3">
      <c r="A305" s="24">
        <v>303</v>
      </c>
      <c r="B305" s="25" t="s">
        <v>633</v>
      </c>
      <c r="C305" s="26" t="s">
        <v>634</v>
      </c>
      <c r="D305" s="24" t="s">
        <v>41</v>
      </c>
      <c r="E305" s="27" t="s">
        <v>79</v>
      </c>
      <c r="F305" s="25">
        <v>3</v>
      </c>
      <c r="G305" s="25">
        <v>3</v>
      </c>
      <c r="H305" s="28">
        <v>1</v>
      </c>
      <c r="I305" s="25">
        <v>0.125</v>
      </c>
      <c r="J305" s="29">
        <f t="shared" si="9"/>
        <v>72</v>
      </c>
    </row>
    <row r="306" spans="1:10" x14ac:dyDescent="0.3">
      <c r="A306" s="24">
        <v>304</v>
      </c>
      <c r="B306" s="25" t="s">
        <v>635</v>
      </c>
      <c r="C306" s="26" t="s">
        <v>636</v>
      </c>
      <c r="D306" s="24" t="s">
        <v>41</v>
      </c>
      <c r="E306" s="27" t="s">
        <v>79</v>
      </c>
      <c r="F306" s="25">
        <v>3</v>
      </c>
      <c r="G306" s="25">
        <v>3</v>
      </c>
      <c r="H306" s="28">
        <v>1</v>
      </c>
      <c r="I306" s="25">
        <v>0.125</v>
      </c>
      <c r="J306" s="29">
        <f t="shared" si="9"/>
        <v>72</v>
      </c>
    </row>
    <row r="307" spans="1:10" x14ac:dyDescent="0.3">
      <c r="A307" s="24">
        <v>305</v>
      </c>
      <c r="B307" s="25" t="s">
        <v>637</v>
      </c>
      <c r="C307" s="26" t="s">
        <v>638</v>
      </c>
      <c r="D307" s="24" t="s">
        <v>41</v>
      </c>
      <c r="E307" s="27" t="s">
        <v>79</v>
      </c>
      <c r="F307" s="25">
        <v>3</v>
      </c>
      <c r="G307" s="25">
        <v>3</v>
      </c>
      <c r="H307" s="28">
        <v>1</v>
      </c>
      <c r="I307" s="25">
        <v>0.125</v>
      </c>
      <c r="J307" s="29">
        <f t="shared" si="9"/>
        <v>72</v>
      </c>
    </row>
    <row r="308" spans="1:10" x14ac:dyDescent="0.3">
      <c r="A308" s="24">
        <v>306</v>
      </c>
      <c r="B308" s="25" t="s">
        <v>639</v>
      </c>
      <c r="C308" s="26" t="s">
        <v>640</v>
      </c>
      <c r="D308" s="24" t="s">
        <v>41</v>
      </c>
      <c r="E308" s="27" t="s">
        <v>79</v>
      </c>
      <c r="F308" s="25">
        <v>3</v>
      </c>
      <c r="G308" s="25">
        <v>3</v>
      </c>
      <c r="H308" s="28">
        <v>1</v>
      </c>
      <c r="I308" s="25">
        <v>0.125</v>
      </c>
      <c r="J308" s="29">
        <f t="shared" si="9"/>
        <v>72</v>
      </c>
    </row>
    <row r="309" spans="1:10" x14ac:dyDescent="0.3">
      <c r="A309" s="24">
        <v>307</v>
      </c>
      <c r="B309" s="25" t="s">
        <v>641</v>
      </c>
      <c r="C309" s="26" t="s">
        <v>642</v>
      </c>
      <c r="D309" s="24" t="s">
        <v>41</v>
      </c>
      <c r="E309" s="27" t="s">
        <v>79</v>
      </c>
      <c r="F309" s="25">
        <v>3</v>
      </c>
      <c r="G309" s="25">
        <v>3</v>
      </c>
      <c r="H309" s="28">
        <v>1</v>
      </c>
      <c r="I309" s="25">
        <v>0.125</v>
      </c>
      <c r="J309" s="29">
        <f t="shared" si="9"/>
        <v>72</v>
      </c>
    </row>
    <row r="310" spans="1:10" x14ac:dyDescent="0.3">
      <c r="A310" s="24">
        <v>308</v>
      </c>
      <c r="B310" s="25" t="s">
        <v>643</v>
      </c>
      <c r="C310" s="26" t="s">
        <v>644</v>
      </c>
      <c r="D310" s="24" t="s">
        <v>41</v>
      </c>
      <c r="E310" s="27" t="s">
        <v>79</v>
      </c>
      <c r="F310" s="25">
        <v>3</v>
      </c>
      <c r="G310" s="25">
        <v>3</v>
      </c>
      <c r="H310" s="28">
        <v>1</v>
      </c>
      <c r="I310" s="25">
        <v>0.125</v>
      </c>
      <c r="J310" s="29">
        <f t="shared" si="9"/>
        <v>72</v>
      </c>
    </row>
    <row r="311" spans="1:10" x14ac:dyDescent="0.3">
      <c r="A311" s="24">
        <v>309</v>
      </c>
      <c r="B311" s="25" t="s">
        <v>645</v>
      </c>
      <c r="C311" s="26" t="s">
        <v>646</v>
      </c>
      <c r="D311" s="24" t="s">
        <v>41</v>
      </c>
      <c r="E311" s="27" t="s">
        <v>79</v>
      </c>
      <c r="F311" s="25">
        <v>3</v>
      </c>
      <c r="G311" s="25">
        <v>3</v>
      </c>
      <c r="H311" s="28">
        <v>1</v>
      </c>
      <c r="I311" s="25">
        <v>0.125</v>
      </c>
      <c r="J311" s="29">
        <f t="shared" si="9"/>
        <v>72</v>
      </c>
    </row>
    <row r="312" spans="1:10" x14ac:dyDescent="0.3">
      <c r="A312" s="24">
        <v>310</v>
      </c>
      <c r="B312" s="25" t="s">
        <v>647</v>
      </c>
      <c r="C312" s="26" t="s">
        <v>648</v>
      </c>
      <c r="D312" s="24" t="s">
        <v>41</v>
      </c>
      <c r="E312" s="27" t="s">
        <v>79</v>
      </c>
      <c r="F312" s="25">
        <v>3</v>
      </c>
      <c r="G312" s="25">
        <v>3</v>
      </c>
      <c r="H312" s="28">
        <v>1</v>
      </c>
      <c r="I312" s="25">
        <v>0.125</v>
      </c>
      <c r="J312" s="29">
        <f t="shared" si="9"/>
        <v>72</v>
      </c>
    </row>
    <row r="313" spans="1:10" x14ac:dyDescent="0.3">
      <c r="A313" s="24">
        <v>311</v>
      </c>
      <c r="B313" s="25" t="s">
        <v>649</v>
      </c>
      <c r="C313" s="26" t="s">
        <v>650</v>
      </c>
      <c r="D313" s="24" t="s">
        <v>41</v>
      </c>
      <c r="E313" s="27" t="s">
        <v>79</v>
      </c>
      <c r="F313" s="25">
        <v>3</v>
      </c>
      <c r="G313" s="25">
        <v>3</v>
      </c>
      <c r="H313" s="28">
        <v>1</v>
      </c>
      <c r="I313" s="25">
        <v>0.125</v>
      </c>
      <c r="J313" s="29">
        <f t="shared" si="9"/>
        <v>72</v>
      </c>
    </row>
    <row r="314" spans="1:10" x14ac:dyDescent="0.3">
      <c r="A314" s="24">
        <v>312</v>
      </c>
      <c r="B314" s="25" t="s">
        <v>651</v>
      </c>
      <c r="C314" s="26" t="s">
        <v>652</v>
      </c>
      <c r="D314" s="24" t="s">
        <v>41</v>
      </c>
      <c r="E314" s="27" t="s">
        <v>79</v>
      </c>
      <c r="F314" s="25">
        <v>3</v>
      </c>
      <c r="G314" s="25">
        <v>3</v>
      </c>
      <c r="H314" s="28">
        <v>1</v>
      </c>
      <c r="I314" s="25">
        <v>0.125</v>
      </c>
      <c r="J314" s="29">
        <f t="shared" si="9"/>
        <v>72</v>
      </c>
    </row>
    <row r="315" spans="1:10" x14ac:dyDescent="0.3">
      <c r="A315" s="24">
        <v>313</v>
      </c>
      <c r="B315" s="25" t="s">
        <v>653</v>
      </c>
      <c r="C315" s="26" t="s">
        <v>654</v>
      </c>
      <c r="D315" s="24" t="s">
        <v>41</v>
      </c>
      <c r="E315" s="27" t="s">
        <v>79</v>
      </c>
      <c r="F315" s="25">
        <v>3</v>
      </c>
      <c r="G315" s="25">
        <v>3</v>
      </c>
      <c r="H315" s="28">
        <v>1</v>
      </c>
      <c r="I315" s="25">
        <v>0.125</v>
      </c>
      <c r="J315" s="29">
        <f t="shared" si="9"/>
        <v>72</v>
      </c>
    </row>
    <row r="316" spans="1:10" x14ac:dyDescent="0.3">
      <c r="A316" s="24">
        <v>314</v>
      </c>
      <c r="B316" s="25" t="s">
        <v>655</v>
      </c>
      <c r="C316" s="26" t="s">
        <v>656</v>
      </c>
      <c r="D316" s="24" t="s">
        <v>41</v>
      </c>
      <c r="E316" s="27" t="s">
        <v>79</v>
      </c>
      <c r="F316" s="25">
        <v>3</v>
      </c>
      <c r="G316" s="25">
        <v>3</v>
      </c>
      <c r="H316" s="28">
        <v>1</v>
      </c>
      <c r="I316" s="25">
        <v>0.125</v>
      </c>
      <c r="J316" s="29">
        <f t="shared" si="9"/>
        <v>72</v>
      </c>
    </row>
    <row r="317" spans="1:10" x14ac:dyDescent="0.3">
      <c r="A317" s="24">
        <v>315</v>
      </c>
      <c r="B317" s="25" t="s">
        <v>657</v>
      </c>
      <c r="C317" s="26" t="s">
        <v>658</v>
      </c>
      <c r="D317" s="24" t="s">
        <v>41</v>
      </c>
      <c r="E317" s="27" t="s">
        <v>79</v>
      </c>
      <c r="F317" s="25">
        <v>3</v>
      </c>
      <c r="G317" s="25">
        <v>3</v>
      </c>
      <c r="H317" s="28">
        <v>1</v>
      </c>
      <c r="I317" s="25">
        <v>0.125</v>
      </c>
      <c r="J317" s="29">
        <f t="shared" si="9"/>
        <v>72</v>
      </c>
    </row>
    <row r="318" spans="1:10" x14ac:dyDescent="0.3">
      <c r="A318" s="24">
        <v>316</v>
      </c>
      <c r="B318" s="25" t="s">
        <v>659</v>
      </c>
      <c r="C318" s="26" t="s">
        <v>660</v>
      </c>
      <c r="D318" s="24" t="s">
        <v>41</v>
      </c>
      <c r="E318" s="27" t="s">
        <v>79</v>
      </c>
      <c r="F318" s="25">
        <v>3</v>
      </c>
      <c r="G318" s="25">
        <v>3</v>
      </c>
      <c r="H318" s="28">
        <v>1</v>
      </c>
      <c r="I318" s="25">
        <v>0.125</v>
      </c>
      <c r="J318" s="29">
        <f t="shared" si="9"/>
        <v>72</v>
      </c>
    </row>
    <row r="319" spans="1:10" x14ac:dyDescent="0.3">
      <c r="A319" s="24">
        <v>317</v>
      </c>
      <c r="B319" s="25" t="s">
        <v>661</v>
      </c>
      <c r="C319" s="26" t="s">
        <v>662</v>
      </c>
      <c r="D319" s="24" t="s">
        <v>41</v>
      </c>
      <c r="E319" s="27" t="s">
        <v>79</v>
      </c>
      <c r="F319" s="25">
        <v>3</v>
      </c>
      <c r="G319" s="25">
        <v>3</v>
      </c>
      <c r="H319" s="28">
        <v>1</v>
      </c>
      <c r="I319" s="25">
        <v>0.125</v>
      </c>
      <c r="J319" s="29">
        <f t="shared" si="9"/>
        <v>72</v>
      </c>
    </row>
    <row r="320" spans="1:10" x14ac:dyDescent="0.3">
      <c r="A320" s="24">
        <v>318</v>
      </c>
      <c r="B320" s="25" t="s">
        <v>663</v>
      </c>
      <c r="C320" s="26" t="s">
        <v>664</v>
      </c>
      <c r="D320" s="24" t="s">
        <v>41</v>
      </c>
      <c r="E320" s="27" t="s">
        <v>79</v>
      </c>
      <c r="F320" s="25">
        <v>3</v>
      </c>
      <c r="G320" s="25">
        <v>3</v>
      </c>
      <c r="H320" s="28">
        <v>1</v>
      </c>
      <c r="I320" s="25">
        <v>0.125</v>
      </c>
      <c r="J320" s="29">
        <f t="shared" si="9"/>
        <v>72</v>
      </c>
    </row>
    <row r="321" spans="1:10" x14ac:dyDescent="0.3">
      <c r="A321" s="24">
        <v>319</v>
      </c>
      <c r="B321" s="25" t="s">
        <v>665</v>
      </c>
      <c r="C321" s="26" t="s">
        <v>666</v>
      </c>
      <c r="D321" s="24" t="s">
        <v>41</v>
      </c>
      <c r="E321" s="27" t="s">
        <v>79</v>
      </c>
      <c r="F321" s="25">
        <v>3</v>
      </c>
      <c r="G321" s="25">
        <v>3</v>
      </c>
      <c r="H321" s="28">
        <v>1</v>
      </c>
      <c r="I321" s="25">
        <v>0.125</v>
      </c>
      <c r="J321" s="29">
        <f t="shared" si="9"/>
        <v>72</v>
      </c>
    </row>
    <row r="322" spans="1:10" x14ac:dyDescent="0.3">
      <c r="A322" s="24">
        <v>320</v>
      </c>
      <c r="B322" s="25" t="s">
        <v>667</v>
      </c>
      <c r="C322" s="26" t="s">
        <v>668</v>
      </c>
      <c r="D322" s="24" t="s">
        <v>41</v>
      </c>
      <c r="E322" s="27" t="s">
        <v>79</v>
      </c>
      <c r="F322" s="25">
        <v>3</v>
      </c>
      <c r="G322" s="25">
        <v>3</v>
      </c>
      <c r="H322" s="28">
        <v>1</v>
      </c>
      <c r="I322" s="25">
        <v>0.125</v>
      </c>
      <c r="J322" s="29">
        <f t="shared" si="9"/>
        <v>72</v>
      </c>
    </row>
    <row r="323" spans="1:10" x14ac:dyDescent="0.3">
      <c r="A323" s="24">
        <v>321</v>
      </c>
      <c r="B323" s="25" t="s">
        <v>669</v>
      </c>
      <c r="C323" s="26" t="s">
        <v>670</v>
      </c>
      <c r="D323" s="24" t="s">
        <v>41</v>
      </c>
      <c r="E323" s="27" t="s">
        <v>79</v>
      </c>
      <c r="F323" s="25">
        <v>3</v>
      </c>
      <c r="G323" s="25">
        <v>3</v>
      </c>
      <c r="H323" s="28">
        <v>1</v>
      </c>
      <c r="I323" s="25">
        <v>0.125</v>
      </c>
      <c r="J323" s="29">
        <f t="shared" si="9"/>
        <v>72</v>
      </c>
    </row>
    <row r="324" spans="1:10" x14ac:dyDescent="0.3">
      <c r="A324" s="24">
        <v>322</v>
      </c>
      <c r="B324" s="25" t="s">
        <v>671</v>
      </c>
      <c r="C324" s="26" t="s">
        <v>672</v>
      </c>
      <c r="D324" s="24" t="s">
        <v>41</v>
      </c>
      <c r="E324" s="27" t="s">
        <v>79</v>
      </c>
      <c r="F324" s="25">
        <v>3</v>
      </c>
      <c r="G324" s="25">
        <v>3</v>
      </c>
      <c r="H324" s="28">
        <v>1</v>
      </c>
      <c r="I324" s="25">
        <v>0.125</v>
      </c>
      <c r="J324" s="29">
        <f t="shared" si="9"/>
        <v>72</v>
      </c>
    </row>
    <row r="325" spans="1:10" x14ac:dyDescent="0.3">
      <c r="A325" s="24">
        <v>323</v>
      </c>
      <c r="B325" s="25" t="s">
        <v>673</v>
      </c>
      <c r="C325" s="26" t="s">
        <v>674</v>
      </c>
      <c r="D325" s="24" t="s">
        <v>41</v>
      </c>
      <c r="E325" s="27" t="s">
        <v>79</v>
      </c>
      <c r="F325" s="25">
        <v>3</v>
      </c>
      <c r="G325" s="25">
        <v>3</v>
      </c>
      <c r="H325" s="28">
        <v>1</v>
      </c>
      <c r="I325" s="25">
        <v>0.125</v>
      </c>
      <c r="J325" s="29">
        <f t="shared" si="9"/>
        <v>72</v>
      </c>
    </row>
    <row r="326" spans="1:10" x14ac:dyDescent="0.3">
      <c r="A326" s="24">
        <v>324</v>
      </c>
      <c r="B326" s="25" t="s">
        <v>675</v>
      </c>
      <c r="C326" s="26" t="s">
        <v>676</v>
      </c>
      <c r="D326" s="24" t="s">
        <v>41</v>
      </c>
      <c r="E326" s="27" t="s">
        <v>79</v>
      </c>
      <c r="F326" s="25">
        <v>3</v>
      </c>
      <c r="G326" s="25">
        <v>3</v>
      </c>
      <c r="H326" s="28">
        <v>1</v>
      </c>
      <c r="I326" s="25">
        <v>0.125</v>
      </c>
      <c r="J326" s="29">
        <f t="shared" si="9"/>
        <v>72</v>
      </c>
    </row>
    <row r="327" spans="1:10" ht="28.8" x14ac:dyDescent="0.3">
      <c r="A327" s="24">
        <v>325</v>
      </c>
      <c r="B327" s="25" t="s">
        <v>677</v>
      </c>
      <c r="C327" s="26" t="s">
        <v>678</v>
      </c>
      <c r="D327" s="24" t="s">
        <v>41</v>
      </c>
      <c r="E327" s="27" t="s">
        <v>79</v>
      </c>
      <c r="F327" s="25">
        <v>3</v>
      </c>
      <c r="G327" s="25">
        <v>3</v>
      </c>
      <c r="H327" s="28">
        <v>1</v>
      </c>
      <c r="I327" s="25">
        <v>0.125</v>
      </c>
      <c r="J327" s="29">
        <f t="shared" si="9"/>
        <v>72</v>
      </c>
    </row>
    <row r="328" spans="1:10" x14ac:dyDescent="0.3">
      <c r="A328" s="24">
        <v>326</v>
      </c>
      <c r="B328" s="25" t="s">
        <v>679</v>
      </c>
      <c r="C328" s="26" t="s">
        <v>680</v>
      </c>
      <c r="D328" s="24" t="s">
        <v>41</v>
      </c>
      <c r="E328" s="27" t="s">
        <v>79</v>
      </c>
      <c r="F328" s="25">
        <v>3</v>
      </c>
      <c r="G328" s="25">
        <v>3</v>
      </c>
      <c r="H328" s="28">
        <v>1</v>
      </c>
      <c r="I328" s="25">
        <v>0.125</v>
      </c>
      <c r="J328" s="29">
        <f t="shared" si="9"/>
        <v>72</v>
      </c>
    </row>
    <row r="329" spans="1:10" x14ac:dyDescent="0.3">
      <c r="A329" s="24">
        <v>327</v>
      </c>
      <c r="B329" s="25" t="s">
        <v>681</v>
      </c>
      <c r="C329" s="26" t="s">
        <v>682</v>
      </c>
      <c r="D329" s="24" t="s">
        <v>41</v>
      </c>
      <c r="E329" s="27" t="s">
        <v>79</v>
      </c>
      <c r="F329" s="25">
        <v>3</v>
      </c>
      <c r="G329" s="25">
        <v>3</v>
      </c>
      <c r="H329" s="28">
        <v>1</v>
      </c>
      <c r="I329" s="25">
        <v>0.125</v>
      </c>
      <c r="J329" s="29">
        <f t="shared" si="9"/>
        <v>72</v>
      </c>
    </row>
    <row r="330" spans="1:10" x14ac:dyDescent="0.3">
      <c r="A330" s="24">
        <v>328</v>
      </c>
      <c r="B330" s="25" t="s">
        <v>683</v>
      </c>
      <c r="C330" s="26" t="s">
        <v>684</v>
      </c>
      <c r="D330" s="24" t="s">
        <v>41</v>
      </c>
      <c r="E330" s="27" t="s">
        <v>79</v>
      </c>
      <c r="F330" s="25">
        <v>3</v>
      </c>
      <c r="G330" s="25">
        <v>3</v>
      </c>
      <c r="H330" s="28">
        <v>1</v>
      </c>
      <c r="I330" s="25">
        <v>0.125</v>
      </c>
      <c r="J330" s="29">
        <f t="shared" ref="J330:J349" si="11">IFERROR(F330*G330*H330/I330,"Missing Data")</f>
        <v>72</v>
      </c>
    </row>
    <row r="331" spans="1:10" x14ac:dyDescent="0.3">
      <c r="A331" s="24">
        <v>329</v>
      </c>
      <c r="B331" s="25" t="s">
        <v>685</v>
      </c>
      <c r="C331" s="26" t="s">
        <v>686</v>
      </c>
      <c r="D331" s="24" t="s">
        <v>41</v>
      </c>
      <c r="E331" s="27" t="s">
        <v>79</v>
      </c>
      <c r="F331" s="25">
        <v>3</v>
      </c>
      <c r="G331" s="25">
        <v>3</v>
      </c>
      <c r="H331" s="28">
        <v>1</v>
      </c>
      <c r="I331" s="25">
        <v>0.125</v>
      </c>
      <c r="J331" s="29">
        <f t="shared" si="11"/>
        <v>72</v>
      </c>
    </row>
    <row r="332" spans="1:10" ht="43.2" x14ac:dyDescent="0.3">
      <c r="A332" s="24">
        <v>330</v>
      </c>
      <c r="B332" s="25" t="s">
        <v>687</v>
      </c>
      <c r="C332" s="26" t="s">
        <v>688</v>
      </c>
      <c r="D332" s="24" t="s">
        <v>43</v>
      </c>
      <c r="E332" s="27" t="s">
        <v>8</v>
      </c>
      <c r="F332" s="25">
        <v>6</v>
      </c>
      <c r="G332" s="25">
        <v>2</v>
      </c>
      <c r="H332" s="28">
        <v>1</v>
      </c>
      <c r="I332" s="25">
        <v>0.25</v>
      </c>
      <c r="J332" s="29">
        <f t="shared" si="11"/>
        <v>48</v>
      </c>
    </row>
    <row r="333" spans="1:10" ht="33" customHeight="1" x14ac:dyDescent="0.3">
      <c r="A333" s="24">
        <v>331</v>
      </c>
      <c r="B333" s="25" t="s">
        <v>689</v>
      </c>
      <c r="C333" s="26" t="s">
        <v>690</v>
      </c>
      <c r="D333" s="24" t="s">
        <v>43</v>
      </c>
      <c r="E333" s="27" t="s">
        <v>8</v>
      </c>
      <c r="F333" s="25">
        <v>100</v>
      </c>
      <c r="G333" s="25">
        <v>3</v>
      </c>
      <c r="H333" s="28">
        <v>1</v>
      </c>
      <c r="I333" s="25">
        <v>0.25</v>
      </c>
      <c r="J333" s="29">
        <f t="shared" si="11"/>
        <v>1200</v>
      </c>
    </row>
    <row r="334" spans="1:10" ht="43.2" x14ac:dyDescent="0.3">
      <c r="A334" s="24">
        <v>332</v>
      </c>
      <c r="B334" s="25" t="s">
        <v>691</v>
      </c>
      <c r="C334" s="26" t="s">
        <v>692</v>
      </c>
      <c r="D334" s="24" t="s">
        <v>43</v>
      </c>
      <c r="E334" s="27" t="s">
        <v>8</v>
      </c>
      <c r="F334" s="25">
        <v>20</v>
      </c>
      <c r="G334" s="25">
        <v>3</v>
      </c>
      <c r="H334" s="28">
        <v>1</v>
      </c>
      <c r="I334" s="25">
        <v>0.125</v>
      </c>
      <c r="J334" s="29">
        <f t="shared" si="11"/>
        <v>480</v>
      </c>
    </row>
    <row r="335" spans="1:10" ht="57.6" x14ac:dyDescent="0.3">
      <c r="A335" s="24">
        <v>333</v>
      </c>
      <c r="B335" s="25" t="s">
        <v>693</v>
      </c>
      <c r="C335" s="26" t="s">
        <v>694</v>
      </c>
      <c r="D335" s="24" t="s">
        <v>43</v>
      </c>
      <c r="E335" s="27" t="s">
        <v>8</v>
      </c>
      <c r="F335" s="25">
        <v>15</v>
      </c>
      <c r="G335" s="25">
        <v>3</v>
      </c>
      <c r="H335" s="28">
        <v>1</v>
      </c>
      <c r="I335" s="25">
        <v>0.125</v>
      </c>
      <c r="J335" s="29">
        <f t="shared" si="11"/>
        <v>360</v>
      </c>
    </row>
    <row r="336" spans="1:10" ht="79.2" x14ac:dyDescent="0.3">
      <c r="A336" s="24">
        <v>334</v>
      </c>
      <c r="B336" s="25" t="s">
        <v>695</v>
      </c>
      <c r="C336" s="33" t="s">
        <v>696</v>
      </c>
      <c r="D336" s="24" t="s">
        <v>43</v>
      </c>
      <c r="E336" s="27" t="s">
        <v>8</v>
      </c>
      <c r="F336" s="25">
        <v>6</v>
      </c>
      <c r="G336" s="25">
        <v>3</v>
      </c>
      <c r="H336" s="28">
        <v>1</v>
      </c>
      <c r="I336" s="25">
        <v>0.125</v>
      </c>
      <c r="J336" s="29">
        <f t="shared" si="11"/>
        <v>144</v>
      </c>
    </row>
    <row r="337" spans="1:10" ht="66" x14ac:dyDescent="0.3">
      <c r="A337" s="24">
        <v>335</v>
      </c>
      <c r="B337" s="25" t="s">
        <v>697</v>
      </c>
      <c r="C337" s="33" t="s">
        <v>698</v>
      </c>
      <c r="D337" s="24" t="s">
        <v>43</v>
      </c>
      <c r="E337" s="27" t="s">
        <v>8</v>
      </c>
      <c r="F337" s="25">
        <v>10</v>
      </c>
      <c r="G337" s="25">
        <v>3</v>
      </c>
      <c r="H337" s="28">
        <v>1</v>
      </c>
      <c r="I337" s="25">
        <v>0.125</v>
      </c>
      <c r="J337" s="29">
        <f t="shared" si="11"/>
        <v>240</v>
      </c>
    </row>
    <row r="338" spans="1:10" ht="118.8" x14ac:dyDescent="0.3">
      <c r="A338" s="24">
        <v>336</v>
      </c>
      <c r="B338" s="25" t="s">
        <v>699</v>
      </c>
      <c r="C338" s="33" t="s">
        <v>700</v>
      </c>
      <c r="D338" s="24" t="s">
        <v>43</v>
      </c>
      <c r="E338" s="27" t="s">
        <v>79</v>
      </c>
      <c r="F338" s="25">
        <v>12</v>
      </c>
      <c r="G338" s="25">
        <v>3</v>
      </c>
      <c r="H338" s="28">
        <v>1</v>
      </c>
      <c r="I338" s="25">
        <v>0.25</v>
      </c>
      <c r="J338" s="29">
        <f t="shared" si="11"/>
        <v>144</v>
      </c>
    </row>
    <row r="339" spans="1:10" x14ac:dyDescent="0.3">
      <c r="A339" s="24">
        <v>337</v>
      </c>
      <c r="B339" s="38" t="s">
        <v>701</v>
      </c>
      <c r="C339" s="25" t="s">
        <v>702</v>
      </c>
      <c r="D339" s="39" t="s">
        <v>43</v>
      </c>
      <c r="E339" s="27" t="s">
        <v>79</v>
      </c>
      <c r="F339" s="25">
        <v>10</v>
      </c>
      <c r="G339" s="25">
        <v>2</v>
      </c>
      <c r="H339" s="28">
        <v>1</v>
      </c>
      <c r="I339" s="25">
        <v>0.125</v>
      </c>
      <c r="J339" s="29">
        <f t="shared" si="11"/>
        <v>160</v>
      </c>
    </row>
    <row r="340" spans="1:10" ht="28.8" x14ac:dyDescent="0.3">
      <c r="A340" s="24">
        <v>338</v>
      </c>
      <c r="B340" s="25" t="s">
        <v>703</v>
      </c>
      <c r="C340" s="26" t="s">
        <v>704</v>
      </c>
      <c r="D340" s="24" t="s">
        <v>20</v>
      </c>
      <c r="E340" s="27" t="s">
        <v>79</v>
      </c>
      <c r="F340" s="25">
        <v>10</v>
      </c>
      <c r="G340" s="25">
        <v>2</v>
      </c>
      <c r="H340" s="28">
        <v>1</v>
      </c>
      <c r="I340" s="25">
        <v>0.125</v>
      </c>
      <c r="J340" s="29">
        <f t="shared" si="11"/>
        <v>160</v>
      </c>
    </row>
    <row r="341" spans="1:10" ht="57.6" x14ac:dyDescent="0.3">
      <c r="A341" s="24">
        <v>339</v>
      </c>
      <c r="B341" s="25" t="s">
        <v>705</v>
      </c>
      <c r="C341" s="26" t="s">
        <v>706</v>
      </c>
      <c r="D341" s="24" t="s">
        <v>43</v>
      </c>
      <c r="E341" s="27" t="s">
        <v>79</v>
      </c>
      <c r="F341" s="25">
        <v>100</v>
      </c>
      <c r="G341" s="25">
        <v>3</v>
      </c>
      <c r="H341" s="28">
        <v>1</v>
      </c>
      <c r="I341" s="25">
        <v>0.125</v>
      </c>
      <c r="J341" s="29">
        <f t="shared" si="11"/>
        <v>2400</v>
      </c>
    </row>
    <row r="342" spans="1:10" ht="44.7" customHeight="1" x14ac:dyDescent="0.3">
      <c r="A342" s="24">
        <v>340</v>
      </c>
      <c r="B342" s="25" t="s">
        <v>707</v>
      </c>
      <c r="C342" s="26" t="s">
        <v>708</v>
      </c>
      <c r="D342" s="24" t="s">
        <v>43</v>
      </c>
      <c r="E342" s="27" t="s">
        <v>8</v>
      </c>
      <c r="F342" s="25">
        <v>4</v>
      </c>
      <c r="G342" s="25">
        <v>3</v>
      </c>
      <c r="H342" s="28">
        <v>1</v>
      </c>
      <c r="I342" s="25">
        <v>0.125</v>
      </c>
      <c r="J342" s="29">
        <f t="shared" si="11"/>
        <v>96</v>
      </c>
    </row>
    <row r="343" spans="1:10" ht="72" x14ac:dyDescent="0.3">
      <c r="A343" s="24">
        <v>341</v>
      </c>
      <c r="B343" s="25" t="s">
        <v>709</v>
      </c>
      <c r="C343" s="26" t="s">
        <v>710</v>
      </c>
      <c r="D343" s="24" t="s">
        <v>43</v>
      </c>
      <c r="E343" s="27" t="s">
        <v>79</v>
      </c>
      <c r="F343" s="25">
        <v>12</v>
      </c>
      <c r="G343" s="25">
        <v>2</v>
      </c>
      <c r="H343" s="28">
        <v>1</v>
      </c>
      <c r="I343" s="25">
        <v>0.125</v>
      </c>
      <c r="J343" s="29">
        <f t="shared" si="11"/>
        <v>192</v>
      </c>
    </row>
    <row r="344" spans="1:10" ht="43.2" x14ac:dyDescent="0.3">
      <c r="A344" s="24">
        <v>342</v>
      </c>
      <c r="B344" s="25" t="s">
        <v>711</v>
      </c>
      <c r="C344" s="26" t="s">
        <v>712</v>
      </c>
      <c r="D344" s="24" t="s">
        <v>32</v>
      </c>
      <c r="E344" s="27" t="s">
        <v>8</v>
      </c>
      <c r="F344" s="25">
        <v>25</v>
      </c>
      <c r="G344" s="25">
        <v>2</v>
      </c>
      <c r="H344" s="28">
        <v>1</v>
      </c>
      <c r="I344" s="25">
        <v>0.125</v>
      </c>
      <c r="J344" s="29">
        <f t="shared" si="11"/>
        <v>400</v>
      </c>
    </row>
    <row r="345" spans="1:10" ht="72" x14ac:dyDescent="0.3">
      <c r="A345" s="24">
        <v>343</v>
      </c>
      <c r="B345" s="25" t="s">
        <v>713</v>
      </c>
      <c r="C345" s="26" t="s">
        <v>714</v>
      </c>
      <c r="D345" s="24" t="s">
        <v>43</v>
      </c>
      <c r="E345" s="27" t="s">
        <v>9</v>
      </c>
      <c r="F345" s="25">
        <v>6</v>
      </c>
      <c r="G345" s="25">
        <v>2</v>
      </c>
      <c r="H345" s="28">
        <v>1</v>
      </c>
      <c r="I345" s="25">
        <v>0.25</v>
      </c>
      <c r="J345" s="29">
        <f t="shared" si="11"/>
        <v>48</v>
      </c>
    </row>
    <row r="346" spans="1:10" ht="72" x14ac:dyDescent="0.3">
      <c r="A346" s="24">
        <v>344</v>
      </c>
      <c r="B346" s="25" t="s">
        <v>715</v>
      </c>
      <c r="C346" s="26" t="s">
        <v>716</v>
      </c>
      <c r="D346" s="24" t="s">
        <v>43</v>
      </c>
      <c r="E346" s="27" t="s">
        <v>8</v>
      </c>
      <c r="F346" s="25">
        <v>20</v>
      </c>
      <c r="G346" s="25">
        <v>3</v>
      </c>
      <c r="H346" s="28">
        <v>1</v>
      </c>
      <c r="I346" s="25">
        <v>0.25</v>
      </c>
      <c r="J346" s="29">
        <f t="shared" si="11"/>
        <v>240</v>
      </c>
    </row>
    <row r="347" spans="1:10" ht="100.8" x14ac:dyDescent="0.3">
      <c r="A347" s="24">
        <v>345</v>
      </c>
      <c r="B347" s="25" t="s">
        <v>717</v>
      </c>
      <c r="C347" s="26" t="s">
        <v>718</v>
      </c>
      <c r="D347" s="24" t="s">
        <v>43</v>
      </c>
      <c r="E347" s="27" t="s">
        <v>8</v>
      </c>
      <c r="F347" s="25">
        <v>20</v>
      </c>
      <c r="G347" s="25">
        <v>3</v>
      </c>
      <c r="H347" s="28">
        <v>1</v>
      </c>
      <c r="I347" s="25">
        <v>0.25</v>
      </c>
      <c r="J347" s="29">
        <f t="shared" si="11"/>
        <v>240</v>
      </c>
    </row>
    <row r="348" spans="1:10" ht="72" x14ac:dyDescent="0.3">
      <c r="A348" s="24">
        <v>346</v>
      </c>
      <c r="B348" s="25" t="s">
        <v>719</v>
      </c>
      <c r="C348" s="26" t="s">
        <v>716</v>
      </c>
      <c r="D348" s="24" t="s">
        <v>43</v>
      </c>
      <c r="E348" s="27" t="s">
        <v>8</v>
      </c>
      <c r="F348" s="25">
        <v>20</v>
      </c>
      <c r="G348" s="25">
        <v>3</v>
      </c>
      <c r="H348" s="28">
        <v>1</v>
      </c>
      <c r="I348" s="25">
        <v>0.25</v>
      </c>
      <c r="J348" s="29">
        <f t="shared" si="11"/>
        <v>240</v>
      </c>
    </row>
    <row r="349" spans="1:10" ht="92.4" x14ac:dyDescent="0.3">
      <c r="A349" s="24">
        <v>347</v>
      </c>
      <c r="B349" s="40" t="s">
        <v>720</v>
      </c>
      <c r="C349" s="33" t="s">
        <v>721</v>
      </c>
      <c r="D349" s="41" t="s">
        <v>43</v>
      </c>
      <c r="E349" s="27" t="s">
        <v>8</v>
      </c>
      <c r="F349" s="25">
        <v>20</v>
      </c>
      <c r="G349" s="25">
        <v>3</v>
      </c>
      <c r="H349" s="28">
        <v>1</v>
      </c>
      <c r="I349" s="25">
        <v>0.25</v>
      </c>
      <c r="J349" s="29">
        <f t="shared" si="11"/>
        <v>240</v>
      </c>
    </row>
    <row r="350" spans="1:10" x14ac:dyDescent="0.3">
      <c r="A350" s="42"/>
      <c r="B350" s="43"/>
      <c r="C350" s="44"/>
      <c r="D350" s="42"/>
      <c r="E350" s="43"/>
      <c r="F350" s="43"/>
      <c r="G350" s="43"/>
      <c r="H350" s="43"/>
      <c r="I350" s="43"/>
      <c r="J350" s="43"/>
    </row>
  </sheetData>
  <mergeCells count="1">
    <mergeCell ref="A1:J1"/>
  </mergeCells>
  <conditionalFormatting sqref="B3:I338 C339:D339 E339:E340 F339:I343 B340:D340 B341:E343 B344:I349">
    <cfRule type="cellIs" dxfId="16" priority="1" operator="lessThan">
      <formula>" "</formula>
    </cfRule>
  </conditionalFormatting>
  <conditionalFormatting sqref="F3:I349">
    <cfRule type="cellIs" dxfId="15" priority="2" operator="equal">
      <formula>0</formula>
    </cfRule>
  </conditionalFormatting>
  <conditionalFormatting sqref="J3:J349">
    <cfRule type="cellIs" dxfId="14" priority="3" operator="equal">
      <formula>"Missing Data"</formula>
    </cfRule>
  </conditionalFormatting>
  <conditionalFormatting sqref="S267">
    <cfRule type="cellIs" dxfId="13" priority="4" operator="equal">
      <formula>"Missing Data"</formula>
    </cfRule>
  </conditionalFormatting>
  <dataValidations count="1">
    <dataValidation type="list" allowBlank="1" showInputMessage="1" showErrorMessage="1" sqref="E270 E3:E266" xr:uid="{FFECCF10-899E-45A3-BC44-0CCBFD7C2DBA}">
      <formula1>"MUST, COULD, SHOULD, WONT"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1FED7-CBA4-4E2A-9ED4-E0CE9ABB2E44}">
  <dimension ref="A1:N27"/>
  <sheetViews>
    <sheetView zoomScale="80" zoomScaleNormal="80" workbookViewId="0">
      <selection sqref="A1:XFD1048576"/>
    </sheetView>
  </sheetViews>
  <sheetFormatPr defaultColWidth="8.6640625" defaultRowHeight="14.4" x14ac:dyDescent="0.3"/>
  <cols>
    <col min="1" max="1" width="8.6640625" style="49"/>
    <col min="2" max="2" width="15" style="49" bestFit="1" customWidth="1"/>
    <col min="3" max="3" width="42.6640625" customWidth="1"/>
    <col min="4" max="5" width="26.44140625" bestFit="1" customWidth="1"/>
    <col min="6" max="6" width="54.6640625" style="46" customWidth="1"/>
    <col min="9" max="9" width="9.44140625" customWidth="1"/>
    <col min="10" max="10" width="12.44140625" customWidth="1"/>
    <col min="11" max="11" width="8.6640625" style="49"/>
    <col min="12" max="12" width="14.109375" style="45" customWidth="1"/>
  </cols>
  <sheetData>
    <row r="1" spans="1:14" ht="28.8" x14ac:dyDescent="0.3">
      <c r="A1" s="83" t="s">
        <v>722</v>
      </c>
      <c r="B1" s="84"/>
      <c r="C1" s="84"/>
      <c r="D1" s="84"/>
      <c r="E1" s="84"/>
      <c r="F1" s="84"/>
      <c r="G1" s="84"/>
      <c r="H1" s="84"/>
      <c r="I1" s="84"/>
      <c r="J1" s="84"/>
      <c r="K1" s="84"/>
      <c r="L1" s="84"/>
    </row>
    <row r="2" spans="1:14" s="35" customFormat="1" x14ac:dyDescent="0.3">
      <c r="A2" s="20" t="s">
        <v>723</v>
      </c>
      <c r="B2" s="21" t="s">
        <v>724</v>
      </c>
      <c r="C2" s="22" t="s">
        <v>725</v>
      </c>
      <c r="D2" s="21" t="s">
        <v>726</v>
      </c>
      <c r="E2" s="21" t="s">
        <v>727</v>
      </c>
      <c r="F2" s="22" t="s">
        <v>728</v>
      </c>
      <c r="G2" s="20" t="s">
        <v>54</v>
      </c>
      <c r="H2" s="21" t="s">
        <v>60</v>
      </c>
      <c r="I2" s="21" t="s">
        <v>74</v>
      </c>
      <c r="J2" s="21" t="s">
        <v>64</v>
      </c>
      <c r="K2" s="21" t="s">
        <v>729</v>
      </c>
      <c r="L2" s="21" t="s">
        <v>730</v>
      </c>
    </row>
    <row r="3" spans="1:14" ht="52.8" x14ac:dyDescent="0.3">
      <c r="A3" s="24">
        <v>1</v>
      </c>
      <c r="B3" s="25" t="s">
        <v>731</v>
      </c>
      <c r="C3" s="26" t="s">
        <v>732</v>
      </c>
      <c r="D3" s="25" t="s">
        <v>23</v>
      </c>
      <c r="E3" s="25" t="s">
        <v>21</v>
      </c>
      <c r="F3" s="47" t="s">
        <v>733</v>
      </c>
      <c r="G3" s="27" t="s">
        <v>79</v>
      </c>
      <c r="H3" s="25">
        <v>60000</v>
      </c>
      <c r="I3" s="25">
        <v>3</v>
      </c>
      <c r="J3" s="25">
        <v>1</v>
      </c>
      <c r="K3" s="28">
        <v>2</v>
      </c>
      <c r="L3" s="29">
        <f t="shared" ref="L3:L27" si="0">IFERROR((H3*I3*J3)/K3,"ERROR")</f>
        <v>90000</v>
      </c>
    </row>
    <row r="4" spans="1:14" ht="43.2" x14ac:dyDescent="0.3">
      <c r="A4" s="24">
        <v>2</v>
      </c>
      <c r="B4" s="25" t="s">
        <v>734</v>
      </c>
      <c r="C4" s="26" t="s">
        <v>735</v>
      </c>
      <c r="D4" s="25" t="s">
        <v>23</v>
      </c>
      <c r="E4" s="25" t="s">
        <v>25</v>
      </c>
      <c r="F4" s="48" t="s">
        <v>736</v>
      </c>
      <c r="G4" s="27" t="s">
        <v>79</v>
      </c>
      <c r="H4" s="25">
        <v>400</v>
      </c>
      <c r="I4" s="25">
        <v>3</v>
      </c>
      <c r="J4" s="25">
        <v>1</v>
      </c>
      <c r="K4" s="28">
        <v>1</v>
      </c>
      <c r="L4" s="29">
        <f t="shared" si="0"/>
        <v>1200</v>
      </c>
    </row>
    <row r="5" spans="1:14" ht="43.2" x14ac:dyDescent="0.3">
      <c r="A5" s="24">
        <v>3</v>
      </c>
      <c r="B5" s="25" t="s">
        <v>737</v>
      </c>
      <c r="C5" s="26" t="s">
        <v>735</v>
      </c>
      <c r="D5" s="25" t="s">
        <v>23</v>
      </c>
      <c r="E5" s="25" t="s">
        <v>27</v>
      </c>
      <c r="F5" s="48" t="s">
        <v>738</v>
      </c>
      <c r="G5" s="27" t="s">
        <v>79</v>
      </c>
      <c r="H5" s="25">
        <v>400</v>
      </c>
      <c r="I5" s="25">
        <v>3</v>
      </c>
      <c r="J5" s="25">
        <v>1</v>
      </c>
      <c r="K5" s="28">
        <v>1</v>
      </c>
      <c r="L5" s="29">
        <f t="shared" si="0"/>
        <v>1200</v>
      </c>
    </row>
    <row r="6" spans="1:14" ht="43.2" x14ac:dyDescent="0.3">
      <c r="A6" s="24">
        <v>4</v>
      </c>
      <c r="B6" s="25" t="s">
        <v>739</v>
      </c>
      <c r="C6" s="26" t="s">
        <v>735</v>
      </c>
      <c r="D6" s="25" t="s">
        <v>23</v>
      </c>
      <c r="E6" s="25" t="s">
        <v>29</v>
      </c>
      <c r="F6" s="48" t="s">
        <v>740</v>
      </c>
      <c r="G6" s="27" t="s">
        <v>79</v>
      </c>
      <c r="H6" s="25">
        <v>400</v>
      </c>
      <c r="I6" s="25">
        <v>3</v>
      </c>
      <c r="J6" s="25">
        <v>1</v>
      </c>
      <c r="K6" s="28">
        <v>1</v>
      </c>
      <c r="L6" s="29">
        <f t="shared" si="0"/>
        <v>1200</v>
      </c>
      <c r="M6" s="30"/>
      <c r="N6" s="30"/>
    </row>
    <row r="7" spans="1:14" s="30" customFormat="1" ht="187.2" x14ac:dyDescent="0.3">
      <c r="A7" s="24">
        <v>5</v>
      </c>
      <c r="B7" s="25" t="s">
        <v>741</v>
      </c>
      <c r="C7" s="33" t="s">
        <v>742</v>
      </c>
      <c r="D7" s="25" t="s">
        <v>31</v>
      </c>
      <c r="E7" s="25" t="s">
        <v>23</v>
      </c>
      <c r="F7" s="48" t="s">
        <v>743</v>
      </c>
      <c r="G7" s="27" t="s">
        <v>79</v>
      </c>
      <c r="H7" s="25">
        <v>60000</v>
      </c>
      <c r="I7" s="25">
        <v>3</v>
      </c>
      <c r="J7" s="25">
        <v>0.8</v>
      </c>
      <c r="K7" s="28">
        <v>3</v>
      </c>
      <c r="L7" s="29">
        <f t="shared" si="0"/>
        <v>48000</v>
      </c>
      <c r="M7"/>
      <c r="N7"/>
    </row>
    <row r="8" spans="1:14" ht="57.6" x14ac:dyDescent="0.3">
      <c r="A8" s="24">
        <v>6</v>
      </c>
      <c r="B8" s="25" t="s">
        <v>744</v>
      </c>
      <c r="C8" s="26" t="s">
        <v>133</v>
      </c>
      <c r="D8" s="25" t="s">
        <v>745</v>
      </c>
      <c r="E8" s="25" t="s">
        <v>746</v>
      </c>
      <c r="F8" s="48" t="s">
        <v>747</v>
      </c>
      <c r="G8" s="27" t="s">
        <v>79</v>
      </c>
      <c r="H8" s="25">
        <v>9000</v>
      </c>
      <c r="I8" s="25">
        <v>3</v>
      </c>
      <c r="J8" s="25">
        <v>1</v>
      </c>
      <c r="K8" s="28">
        <v>0.25</v>
      </c>
      <c r="L8" s="29">
        <f t="shared" si="0"/>
        <v>108000</v>
      </c>
    </row>
    <row r="9" spans="1:14" ht="100.8" x14ac:dyDescent="0.3">
      <c r="A9" s="24">
        <v>7</v>
      </c>
      <c r="B9" s="25" t="s">
        <v>748</v>
      </c>
      <c r="C9" s="26" t="s">
        <v>485</v>
      </c>
      <c r="D9" s="25" t="s">
        <v>23</v>
      </c>
      <c r="E9" s="25" t="s">
        <v>749</v>
      </c>
      <c r="F9" s="48" t="s">
        <v>750</v>
      </c>
      <c r="G9" s="27" t="s">
        <v>79</v>
      </c>
      <c r="H9" s="25">
        <v>9000</v>
      </c>
      <c r="I9" s="25">
        <v>3</v>
      </c>
      <c r="J9" s="25">
        <v>1</v>
      </c>
      <c r="K9" s="28">
        <v>3</v>
      </c>
      <c r="L9" s="29">
        <f t="shared" si="0"/>
        <v>9000</v>
      </c>
    </row>
    <row r="10" spans="1:14" ht="158.4" x14ac:dyDescent="0.3">
      <c r="A10" s="24">
        <v>8</v>
      </c>
      <c r="B10" s="25" t="s">
        <v>751</v>
      </c>
      <c r="C10" s="26" t="s">
        <v>752</v>
      </c>
      <c r="D10" s="25" t="s">
        <v>23</v>
      </c>
      <c r="E10" s="25" t="s">
        <v>753</v>
      </c>
      <c r="F10" s="48" t="s">
        <v>754</v>
      </c>
      <c r="G10" s="27" t="s">
        <v>79</v>
      </c>
      <c r="H10" s="25">
        <v>50</v>
      </c>
      <c r="I10" s="25">
        <v>3</v>
      </c>
      <c r="J10" s="25">
        <v>1</v>
      </c>
      <c r="K10" s="28">
        <v>6</v>
      </c>
      <c r="L10" s="29">
        <f t="shared" si="0"/>
        <v>25</v>
      </c>
    </row>
    <row r="11" spans="1:14" ht="72" x14ac:dyDescent="0.3">
      <c r="A11" s="24">
        <v>9</v>
      </c>
      <c r="B11" s="25" t="s">
        <v>755</v>
      </c>
      <c r="C11" s="26" t="s">
        <v>756</v>
      </c>
      <c r="D11" s="25" t="s">
        <v>23</v>
      </c>
      <c r="E11" s="25" t="s">
        <v>753</v>
      </c>
      <c r="F11" s="48" t="s">
        <v>757</v>
      </c>
      <c r="G11" s="27" t="s">
        <v>79</v>
      </c>
      <c r="H11" s="25">
        <v>50</v>
      </c>
      <c r="I11" s="25">
        <v>3</v>
      </c>
      <c r="J11" s="25">
        <v>0.8</v>
      </c>
      <c r="K11" s="28">
        <v>1</v>
      </c>
      <c r="L11" s="29">
        <f t="shared" si="0"/>
        <v>120</v>
      </c>
    </row>
    <row r="12" spans="1:14" ht="144" x14ac:dyDescent="0.3">
      <c r="A12" s="24">
        <v>10</v>
      </c>
      <c r="B12" s="25" t="s">
        <v>758</v>
      </c>
      <c r="C12" s="26" t="s">
        <v>759</v>
      </c>
      <c r="D12" s="25" t="s">
        <v>23</v>
      </c>
      <c r="E12" s="25" t="s">
        <v>753</v>
      </c>
      <c r="F12" s="48" t="s">
        <v>760</v>
      </c>
      <c r="G12" s="27" t="s">
        <v>79</v>
      </c>
      <c r="H12" s="25">
        <v>9000</v>
      </c>
      <c r="I12" s="25">
        <v>3</v>
      </c>
      <c r="J12" s="25">
        <v>100</v>
      </c>
      <c r="K12" s="28">
        <v>0.25</v>
      </c>
      <c r="L12" s="29">
        <f t="shared" si="0"/>
        <v>10800000</v>
      </c>
    </row>
    <row r="13" spans="1:14" ht="72" x14ac:dyDescent="0.3">
      <c r="A13" s="24">
        <v>11</v>
      </c>
      <c r="B13" s="25" t="s">
        <v>761</v>
      </c>
      <c r="C13" s="26" t="s">
        <v>762</v>
      </c>
      <c r="D13" s="25" t="s">
        <v>763</v>
      </c>
      <c r="E13" s="25" t="s">
        <v>764</v>
      </c>
      <c r="F13" s="48" t="s">
        <v>765</v>
      </c>
      <c r="G13" s="27" t="s">
        <v>79</v>
      </c>
      <c r="H13" s="25">
        <v>9000</v>
      </c>
      <c r="I13" s="25">
        <v>3</v>
      </c>
      <c r="J13" s="25">
        <v>100</v>
      </c>
      <c r="K13" s="28">
        <v>0.25</v>
      </c>
      <c r="L13" s="29">
        <f t="shared" si="0"/>
        <v>10800000</v>
      </c>
    </row>
    <row r="14" spans="1:14" ht="28.8" x14ac:dyDescent="0.3">
      <c r="A14" s="24">
        <v>12</v>
      </c>
      <c r="B14" s="25" t="s">
        <v>766</v>
      </c>
      <c r="C14" s="26" t="s">
        <v>767</v>
      </c>
      <c r="D14" s="25" t="s">
        <v>23</v>
      </c>
      <c r="E14" s="25" t="s">
        <v>33</v>
      </c>
      <c r="F14" s="48" t="s">
        <v>768</v>
      </c>
      <c r="G14" s="27" t="s">
        <v>79</v>
      </c>
      <c r="H14" s="25">
        <v>4000</v>
      </c>
      <c r="I14" s="25">
        <v>3</v>
      </c>
      <c r="J14" s="25">
        <v>0.9</v>
      </c>
      <c r="K14" s="28">
        <v>1</v>
      </c>
      <c r="L14" s="29">
        <f t="shared" si="0"/>
        <v>10800</v>
      </c>
    </row>
    <row r="15" spans="1:14" ht="144" x14ac:dyDescent="0.3">
      <c r="A15" s="24">
        <v>13</v>
      </c>
      <c r="B15" s="25" t="s">
        <v>769</v>
      </c>
      <c r="C15" s="26" t="s">
        <v>770</v>
      </c>
      <c r="D15" s="25" t="s">
        <v>771</v>
      </c>
      <c r="E15" s="25" t="s">
        <v>35</v>
      </c>
      <c r="F15" s="48" t="s">
        <v>772</v>
      </c>
      <c r="G15" s="27" t="s">
        <v>79</v>
      </c>
      <c r="H15" s="25">
        <v>4000</v>
      </c>
      <c r="I15" s="25">
        <v>3</v>
      </c>
      <c r="J15" s="25">
        <v>0.9</v>
      </c>
      <c r="K15" s="28">
        <v>1</v>
      </c>
      <c r="L15" s="29">
        <f t="shared" si="0"/>
        <v>10800</v>
      </c>
    </row>
    <row r="16" spans="1:14" ht="100.8" x14ac:dyDescent="0.3">
      <c r="A16" s="24">
        <v>14</v>
      </c>
      <c r="B16" s="25" t="s">
        <v>773</v>
      </c>
      <c r="C16" s="26" t="s">
        <v>774</v>
      </c>
      <c r="D16" s="25" t="s">
        <v>23</v>
      </c>
      <c r="E16" s="25" t="s">
        <v>37</v>
      </c>
      <c r="F16" s="48" t="s">
        <v>775</v>
      </c>
      <c r="G16" s="27" t="s">
        <v>79</v>
      </c>
      <c r="H16" s="25">
        <v>9000</v>
      </c>
      <c r="I16" s="25">
        <v>3</v>
      </c>
      <c r="J16" s="25">
        <v>1</v>
      </c>
      <c r="K16" s="28">
        <v>1</v>
      </c>
      <c r="L16" s="29">
        <f t="shared" si="0"/>
        <v>27000</v>
      </c>
    </row>
    <row r="17" spans="1:12" ht="100.8" x14ac:dyDescent="0.3">
      <c r="A17" s="24">
        <v>15</v>
      </c>
      <c r="B17" s="25" t="s">
        <v>776</v>
      </c>
      <c r="C17" s="26" t="s">
        <v>777</v>
      </c>
      <c r="D17" s="25" t="s">
        <v>23</v>
      </c>
      <c r="E17" s="25" t="s">
        <v>39</v>
      </c>
      <c r="F17" s="48" t="s">
        <v>778</v>
      </c>
      <c r="G17" s="27" t="s">
        <v>305</v>
      </c>
      <c r="H17" s="25">
        <v>9000</v>
      </c>
      <c r="I17" s="25">
        <v>3</v>
      </c>
      <c r="J17" s="25">
        <v>1</v>
      </c>
      <c r="K17" s="28">
        <v>3</v>
      </c>
      <c r="L17" s="29">
        <f t="shared" si="0"/>
        <v>9000</v>
      </c>
    </row>
    <row r="18" spans="1:12" ht="86.4" x14ac:dyDescent="0.3">
      <c r="A18" s="24">
        <v>16</v>
      </c>
      <c r="B18" s="25" t="s">
        <v>779</v>
      </c>
      <c r="C18" s="26" t="s">
        <v>780</v>
      </c>
      <c r="D18" s="25" t="s">
        <v>23</v>
      </c>
      <c r="E18" s="25" t="s">
        <v>42</v>
      </c>
      <c r="F18" s="48" t="s">
        <v>781</v>
      </c>
      <c r="G18" s="27" t="s">
        <v>79</v>
      </c>
      <c r="H18" s="25">
        <v>9000</v>
      </c>
      <c r="I18" s="25">
        <v>2</v>
      </c>
      <c r="J18" s="25">
        <v>1</v>
      </c>
      <c r="K18" s="28">
        <v>0.5</v>
      </c>
      <c r="L18" s="29">
        <f t="shared" si="0"/>
        <v>36000</v>
      </c>
    </row>
    <row r="19" spans="1:12" ht="100.8" x14ac:dyDescent="0.3">
      <c r="A19" s="24">
        <v>17</v>
      </c>
      <c r="B19" s="25" t="s">
        <v>782</v>
      </c>
      <c r="C19" s="26" t="s">
        <v>783</v>
      </c>
      <c r="D19" s="25" t="s">
        <v>23</v>
      </c>
      <c r="E19" s="25" t="s">
        <v>44</v>
      </c>
      <c r="F19" s="48" t="s">
        <v>784</v>
      </c>
      <c r="G19" s="27" t="s">
        <v>79</v>
      </c>
      <c r="H19" s="25">
        <v>10</v>
      </c>
      <c r="I19" s="25">
        <v>1</v>
      </c>
      <c r="J19" s="25">
        <v>1</v>
      </c>
      <c r="K19" s="28">
        <v>6</v>
      </c>
      <c r="L19" s="29">
        <f t="shared" si="0"/>
        <v>1.6666666666666667</v>
      </c>
    </row>
    <row r="20" spans="1:12" ht="100.8" x14ac:dyDescent="0.3">
      <c r="A20" s="24">
        <v>18</v>
      </c>
      <c r="B20" s="25" t="s">
        <v>785</v>
      </c>
      <c r="C20" s="26" t="s">
        <v>786</v>
      </c>
      <c r="D20" s="25" t="s">
        <v>23</v>
      </c>
      <c r="E20" s="25" t="s">
        <v>46</v>
      </c>
      <c r="F20" s="48" t="s">
        <v>787</v>
      </c>
      <c r="G20" s="27" t="s">
        <v>79</v>
      </c>
      <c r="H20" s="25">
        <v>400</v>
      </c>
      <c r="I20" s="25">
        <v>3</v>
      </c>
      <c r="J20" s="25">
        <v>1</v>
      </c>
      <c r="K20" s="28">
        <v>1</v>
      </c>
      <c r="L20" s="29">
        <f t="shared" si="0"/>
        <v>1200</v>
      </c>
    </row>
    <row r="21" spans="1:12" ht="86.4" x14ac:dyDescent="0.3">
      <c r="A21" s="24">
        <v>19</v>
      </c>
      <c r="B21" s="25" t="s">
        <v>788</v>
      </c>
      <c r="C21" s="26" t="s">
        <v>789</v>
      </c>
      <c r="D21" s="25" t="s">
        <v>23</v>
      </c>
      <c r="E21" s="25" t="s">
        <v>48</v>
      </c>
      <c r="F21" s="48" t="s">
        <v>790</v>
      </c>
      <c r="G21" s="27" t="s">
        <v>79</v>
      </c>
      <c r="H21" s="25">
        <v>9000</v>
      </c>
      <c r="I21" s="25">
        <v>3</v>
      </c>
      <c r="J21" s="25">
        <v>1</v>
      </c>
      <c r="K21" s="28">
        <v>2</v>
      </c>
      <c r="L21" s="29">
        <f t="shared" si="0"/>
        <v>13500</v>
      </c>
    </row>
    <row r="22" spans="1:12" ht="57.6" x14ac:dyDescent="0.3">
      <c r="A22" s="24">
        <v>20</v>
      </c>
      <c r="B22" s="25" t="s">
        <v>791</v>
      </c>
      <c r="C22" s="26" t="s">
        <v>792</v>
      </c>
      <c r="D22" s="25" t="s">
        <v>763</v>
      </c>
      <c r="E22" s="25" t="s">
        <v>793</v>
      </c>
      <c r="F22" s="48" t="s">
        <v>794</v>
      </c>
      <c r="G22" s="27" t="s">
        <v>79</v>
      </c>
      <c r="H22" s="25">
        <v>9000</v>
      </c>
      <c r="I22" s="25">
        <v>3</v>
      </c>
      <c r="J22" s="25">
        <v>100</v>
      </c>
      <c r="K22" s="28">
        <v>0.25</v>
      </c>
      <c r="L22" s="29">
        <f t="shared" si="0"/>
        <v>10800000</v>
      </c>
    </row>
    <row r="23" spans="1:12" ht="86.4" x14ac:dyDescent="0.3">
      <c r="A23" s="24">
        <v>21</v>
      </c>
      <c r="B23" s="25" t="s">
        <v>795</v>
      </c>
      <c r="C23" s="26" t="s">
        <v>796</v>
      </c>
      <c r="D23" s="25" t="s">
        <v>797</v>
      </c>
      <c r="E23" s="25" t="s">
        <v>798</v>
      </c>
      <c r="F23" s="48" t="s">
        <v>799</v>
      </c>
      <c r="G23" s="27" t="s">
        <v>79</v>
      </c>
      <c r="H23" s="25">
        <v>9000</v>
      </c>
      <c r="I23" s="25">
        <v>3</v>
      </c>
      <c r="J23" s="25">
        <v>0.8</v>
      </c>
      <c r="K23" s="28">
        <v>1</v>
      </c>
      <c r="L23" s="29">
        <f t="shared" si="0"/>
        <v>21600</v>
      </c>
    </row>
    <row r="24" spans="1:12" ht="57.6" x14ac:dyDescent="0.3">
      <c r="A24" s="24">
        <v>22</v>
      </c>
      <c r="B24" s="25" t="s">
        <v>800</v>
      </c>
      <c r="C24" s="26" t="s">
        <v>801</v>
      </c>
      <c r="D24" s="25" t="s">
        <v>763</v>
      </c>
      <c r="E24" s="25" t="s">
        <v>802</v>
      </c>
      <c r="F24" s="48" t="s">
        <v>803</v>
      </c>
      <c r="G24" s="27" t="s">
        <v>79</v>
      </c>
      <c r="H24" s="25">
        <v>9000</v>
      </c>
      <c r="I24" s="25">
        <v>3</v>
      </c>
      <c r="J24" s="25">
        <v>0.8</v>
      </c>
      <c r="K24" s="28">
        <v>1</v>
      </c>
      <c r="L24" s="29">
        <f t="shared" si="0"/>
        <v>21600</v>
      </c>
    </row>
    <row r="25" spans="1:12" ht="54" x14ac:dyDescent="0.3">
      <c r="A25" s="24">
        <v>23</v>
      </c>
      <c r="B25" s="25" t="s">
        <v>804</v>
      </c>
      <c r="C25" s="26" t="s">
        <v>805</v>
      </c>
      <c r="D25" s="25" t="s">
        <v>763</v>
      </c>
      <c r="E25" s="25" t="s">
        <v>806</v>
      </c>
      <c r="F25" s="48" t="s">
        <v>807</v>
      </c>
      <c r="G25" s="27" t="s">
        <v>79</v>
      </c>
      <c r="H25" s="25">
        <v>9000</v>
      </c>
      <c r="I25" s="25">
        <v>3</v>
      </c>
      <c r="J25" s="25">
        <v>0.8</v>
      </c>
      <c r="K25" s="28">
        <v>1</v>
      </c>
      <c r="L25" s="29">
        <f t="shared" si="0"/>
        <v>21600</v>
      </c>
    </row>
    <row r="26" spans="1:12" ht="27.6" x14ac:dyDescent="0.3">
      <c r="A26" s="24">
        <v>24</v>
      </c>
      <c r="B26" s="25" t="s">
        <v>808</v>
      </c>
      <c r="C26" s="26" t="s">
        <v>809</v>
      </c>
      <c r="D26" s="25" t="s">
        <v>763</v>
      </c>
      <c r="E26" s="25" t="s">
        <v>810</v>
      </c>
      <c r="F26" s="48" t="s">
        <v>811</v>
      </c>
      <c r="G26" s="27" t="s">
        <v>79</v>
      </c>
      <c r="H26" s="25">
        <v>80</v>
      </c>
      <c r="I26" s="25">
        <v>3</v>
      </c>
      <c r="J26" s="25">
        <v>1</v>
      </c>
      <c r="K26" s="28">
        <v>0.5</v>
      </c>
      <c r="L26" s="29">
        <f t="shared" si="0"/>
        <v>480</v>
      </c>
    </row>
    <row r="27" spans="1:12" ht="57.6" x14ac:dyDescent="0.3">
      <c r="A27" s="24">
        <v>25</v>
      </c>
      <c r="B27" s="25" t="s">
        <v>812</v>
      </c>
      <c r="C27" s="26" t="s">
        <v>813</v>
      </c>
      <c r="D27" s="25" t="s">
        <v>814</v>
      </c>
      <c r="E27" s="25" t="s">
        <v>815</v>
      </c>
      <c r="F27" s="48" t="s">
        <v>816</v>
      </c>
      <c r="G27" s="27" t="s">
        <v>305</v>
      </c>
      <c r="H27" s="25">
        <v>10</v>
      </c>
      <c r="I27" s="25">
        <v>3</v>
      </c>
      <c r="J27" s="25">
        <v>0.8</v>
      </c>
      <c r="K27" s="28">
        <v>1</v>
      </c>
      <c r="L27" s="29">
        <f t="shared" si="0"/>
        <v>24</v>
      </c>
    </row>
  </sheetData>
  <mergeCells count="2">
    <mergeCell ref="A1:F1"/>
    <mergeCell ref="G1:L1"/>
  </mergeCells>
  <conditionalFormatting sqref="B3:K27">
    <cfRule type="cellIs" dxfId="12" priority="3" operator="lessThan">
      <formula>" "</formula>
    </cfRule>
  </conditionalFormatting>
  <conditionalFormatting sqref="E3:F27">
    <cfRule type="cellIs" dxfId="11" priority="4" operator="equal">
      <formula>0</formula>
    </cfRule>
  </conditionalFormatting>
  <conditionalFormatting sqref="I3:K27">
    <cfRule type="cellIs" dxfId="10" priority="2" operator="equal">
      <formula>0</formula>
    </cfRule>
  </conditionalFormatting>
  <conditionalFormatting sqref="L3:L27">
    <cfRule type="cellIs" dxfId="9" priority="1" operator="equal">
      <formula>"Missing Data"</formula>
    </cfRule>
  </conditionalFormatting>
  <dataValidations count="4">
    <dataValidation type="list" allowBlank="1" showInputMessage="1" showErrorMessage="1" sqref="I8:I14 I3:I6" xr:uid="{A1FB7F25-9B51-4FDD-9DD9-649921DFEAEA}">
      <formula1>"0.25, 0.5, 1,2,3"</formula1>
    </dataValidation>
    <dataValidation type="decimal" allowBlank="1" showInputMessage="1" showErrorMessage="1" sqref="J8:J14 J3:J6" xr:uid="{FA06B759-6EF9-4790-8BB5-A7506F9E538B}">
      <formula1>0</formula1>
      <formula2>1</formula2>
    </dataValidation>
    <dataValidation type="decimal" allowBlank="1" showInputMessage="1" showErrorMessage="1" sqref="K8:K14 K3:K6" xr:uid="{5A0BE5B2-698B-4408-B947-2F82BB350DD6}">
      <formula1>0</formula1>
      <formula2>100</formula2>
    </dataValidation>
    <dataValidation type="list" allowBlank="1" showInputMessage="1" showErrorMessage="1" sqref="G11" xr:uid="{C4571EA3-AA0E-4AC4-B62D-4051313D3FAD}">
      <formula1>"MUST,MUST*,SHOULD,COULD,WONT"</formula1>
    </dataValidation>
  </dataValidations>
  <hyperlinks>
    <hyperlink ref="E13" r:id="rId1" xr:uid="{88C67435-1AFA-4FED-866E-4A761E3361A9}"/>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509F8-59D2-41D8-A294-88C837DD22C9}">
  <dimension ref="A1:K7"/>
  <sheetViews>
    <sheetView workbookViewId="0">
      <selection activeCell="E7" sqref="E7"/>
    </sheetView>
  </sheetViews>
  <sheetFormatPr defaultColWidth="49.33203125" defaultRowHeight="14.4" x14ac:dyDescent="0.3"/>
  <cols>
    <col min="1" max="1" width="22.44140625" bestFit="1" customWidth="1"/>
    <col min="2" max="2" width="19.6640625" bestFit="1" customWidth="1"/>
    <col min="3" max="3" width="10.33203125" bestFit="1" customWidth="1"/>
    <col min="4" max="4" width="10.6640625" bestFit="1" customWidth="1"/>
    <col min="6" max="6" width="8.6640625" bestFit="1" customWidth="1"/>
    <col min="7" max="7" width="6" bestFit="1" customWidth="1"/>
    <col min="8" max="8" width="6.6640625" bestFit="1" customWidth="1"/>
    <col min="9" max="9" width="10.6640625" bestFit="1" customWidth="1"/>
    <col min="10" max="10" width="5.6640625" bestFit="1" customWidth="1"/>
    <col min="11" max="11" width="12.33203125" bestFit="1" customWidth="1"/>
  </cols>
  <sheetData>
    <row r="1" spans="1:11" ht="28.8" x14ac:dyDescent="0.3">
      <c r="A1" s="83" t="s">
        <v>817</v>
      </c>
      <c r="B1" s="84"/>
      <c r="C1" s="84"/>
      <c r="D1" s="84"/>
      <c r="E1" s="84"/>
      <c r="F1" s="84"/>
      <c r="G1" s="84"/>
      <c r="H1" s="84"/>
      <c r="I1" s="84"/>
      <c r="J1" s="84"/>
      <c r="K1" s="84"/>
    </row>
    <row r="2" spans="1:11" x14ac:dyDescent="0.3">
      <c r="A2" s="20" t="s">
        <v>71</v>
      </c>
      <c r="B2" s="21" t="s">
        <v>818</v>
      </c>
      <c r="C2" s="22" t="s">
        <v>726</v>
      </c>
      <c r="D2" s="21" t="s">
        <v>727</v>
      </c>
      <c r="E2" s="21" t="s">
        <v>728</v>
      </c>
      <c r="F2" s="20" t="s">
        <v>54</v>
      </c>
      <c r="G2" s="21" t="s">
        <v>60</v>
      </c>
      <c r="H2" s="21" t="s">
        <v>74</v>
      </c>
      <c r="I2" s="21" t="s">
        <v>64</v>
      </c>
      <c r="J2" s="21" t="s">
        <v>819</v>
      </c>
      <c r="K2" s="21" t="s">
        <v>76</v>
      </c>
    </row>
    <row r="3" spans="1:11" x14ac:dyDescent="0.3">
      <c r="A3" s="24">
        <v>1</v>
      </c>
      <c r="B3" s="25" t="s">
        <v>44</v>
      </c>
      <c r="C3" s="26" t="s">
        <v>23</v>
      </c>
      <c r="D3" s="25" t="s">
        <v>753</v>
      </c>
      <c r="E3" s="25" t="s">
        <v>820</v>
      </c>
      <c r="F3" s="27" t="s">
        <v>79</v>
      </c>
      <c r="G3" s="25">
        <v>10</v>
      </c>
      <c r="H3" s="25">
        <v>3</v>
      </c>
      <c r="I3" s="25">
        <v>100</v>
      </c>
      <c r="J3" s="28">
        <v>6</v>
      </c>
      <c r="K3" s="29">
        <f>(G3*H3*I3)/J3</f>
        <v>500</v>
      </c>
    </row>
    <row r="4" spans="1:11" x14ac:dyDescent="0.3">
      <c r="A4" s="24">
        <v>2</v>
      </c>
      <c r="B4" s="25" t="s">
        <v>821</v>
      </c>
      <c r="C4" s="26" t="s">
        <v>23</v>
      </c>
      <c r="D4" s="25" t="s">
        <v>753</v>
      </c>
      <c r="E4" s="25" t="s">
        <v>830</v>
      </c>
      <c r="F4" s="27" t="s">
        <v>79</v>
      </c>
      <c r="G4" s="25">
        <v>10</v>
      </c>
      <c r="H4" s="25">
        <v>3</v>
      </c>
      <c r="I4" s="25">
        <v>100</v>
      </c>
      <c r="J4" s="28">
        <v>6</v>
      </c>
      <c r="K4" s="29">
        <f t="shared" ref="K4:K7" si="0">(G4*H4*I4)/J4</f>
        <v>500</v>
      </c>
    </row>
    <row r="5" spans="1:11" x14ac:dyDescent="0.3">
      <c r="A5" s="24">
        <v>3</v>
      </c>
      <c r="B5" s="25" t="s">
        <v>822</v>
      </c>
      <c r="C5" s="26" t="s">
        <v>23</v>
      </c>
      <c r="D5" s="25" t="s">
        <v>823</v>
      </c>
      <c r="E5" s="25" t="s">
        <v>824</v>
      </c>
      <c r="F5" s="27" t="s">
        <v>79</v>
      </c>
      <c r="G5" s="25">
        <v>10</v>
      </c>
      <c r="H5" s="25">
        <v>2</v>
      </c>
      <c r="I5" s="25">
        <v>100</v>
      </c>
      <c r="J5" s="28">
        <v>6</v>
      </c>
      <c r="K5" s="29">
        <f t="shared" si="0"/>
        <v>333.33333333333331</v>
      </c>
    </row>
    <row r="6" spans="1:11" x14ac:dyDescent="0.3">
      <c r="A6" s="24">
        <v>4</v>
      </c>
      <c r="B6" s="25" t="s">
        <v>825</v>
      </c>
      <c r="C6" s="26" t="s">
        <v>823</v>
      </c>
      <c r="D6" s="25" t="s">
        <v>23</v>
      </c>
      <c r="E6" s="25" t="s">
        <v>826</v>
      </c>
      <c r="F6" s="27" t="s">
        <v>79</v>
      </c>
      <c r="G6" s="25">
        <v>10</v>
      </c>
      <c r="H6" s="25">
        <v>2</v>
      </c>
      <c r="I6" s="25">
        <v>100</v>
      </c>
      <c r="J6" s="28">
        <v>6</v>
      </c>
      <c r="K6" s="29">
        <f t="shared" si="0"/>
        <v>333.33333333333331</v>
      </c>
    </row>
    <row r="7" spans="1:11" x14ac:dyDescent="0.3">
      <c r="A7" s="24">
        <v>6</v>
      </c>
      <c r="B7" s="25" t="s">
        <v>827</v>
      </c>
      <c r="C7" s="26" t="s">
        <v>23</v>
      </c>
      <c r="D7" s="25" t="s">
        <v>828</v>
      </c>
      <c r="E7" s="25" t="s">
        <v>829</v>
      </c>
      <c r="F7" s="27" t="s">
        <v>79</v>
      </c>
      <c r="G7" s="25">
        <v>50</v>
      </c>
      <c r="H7" s="25">
        <v>1</v>
      </c>
      <c r="I7" s="25">
        <v>100</v>
      </c>
      <c r="J7" s="28">
        <v>0.5</v>
      </c>
      <c r="K7" s="29">
        <f t="shared" si="0"/>
        <v>10000</v>
      </c>
    </row>
  </sheetData>
  <mergeCells count="2">
    <mergeCell ref="A1:E1"/>
    <mergeCell ref="F1:K1"/>
  </mergeCells>
  <conditionalFormatting sqref="B3:J7">
    <cfRule type="cellIs" dxfId="8" priority="3" operator="lessThan">
      <formula>" "</formula>
    </cfRule>
  </conditionalFormatting>
  <conditionalFormatting sqref="E3:E7 H3:J7">
    <cfRule type="cellIs" dxfId="7" priority="1" operator="equal">
      <formula>0</formula>
    </cfRule>
  </conditionalFormatting>
  <conditionalFormatting sqref="K3:K7">
    <cfRule type="cellIs" dxfId="6" priority="2" operator="equal">
      <formula>"Missing Data"</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F7D25-F4B2-4A20-A1CF-2B5C78473E52}">
  <dimension ref="A1:S22"/>
  <sheetViews>
    <sheetView zoomScale="80" zoomScaleNormal="80" workbookViewId="0">
      <selection activeCell="C20" sqref="C20"/>
    </sheetView>
  </sheetViews>
  <sheetFormatPr defaultColWidth="8.6640625" defaultRowHeight="14.4" x14ac:dyDescent="0.3"/>
  <cols>
    <col min="1" max="1" width="18.6640625" style="45" bestFit="1" customWidth="1"/>
    <col min="2" max="2" width="31.44140625" style="63" customWidth="1"/>
    <col min="3" max="3" width="33.109375" customWidth="1"/>
    <col min="4" max="4" width="66.6640625" customWidth="1"/>
    <col min="5" max="5" width="35" customWidth="1"/>
    <col min="7" max="7" width="12.44140625" customWidth="1"/>
    <col min="9" max="9" width="14.109375" customWidth="1"/>
    <col min="10" max="10" width="12.6640625" style="64" bestFit="1" customWidth="1"/>
    <col min="11" max="11" width="15.44140625" customWidth="1"/>
  </cols>
  <sheetData>
    <row r="1" spans="1:10" s="50" customFormat="1" ht="31.2" x14ac:dyDescent="0.3">
      <c r="A1" s="86" t="s">
        <v>3</v>
      </c>
      <c r="B1" s="86"/>
      <c r="C1" s="86"/>
      <c r="D1" s="86"/>
      <c r="E1" s="86"/>
      <c r="F1" s="86"/>
      <c r="G1" s="86"/>
      <c r="H1" s="86"/>
      <c r="I1" s="86"/>
      <c r="J1" s="86"/>
    </row>
    <row r="2" spans="1:10" s="23" customFormat="1" x14ac:dyDescent="0.3">
      <c r="A2" s="51" t="s">
        <v>71</v>
      </c>
      <c r="B2" s="52" t="s">
        <v>831</v>
      </c>
      <c r="C2" s="52" t="s">
        <v>725</v>
      </c>
      <c r="D2" s="52" t="s">
        <v>728</v>
      </c>
      <c r="E2" s="52" t="s">
        <v>54</v>
      </c>
      <c r="F2" s="52" t="s">
        <v>60</v>
      </c>
      <c r="G2" s="52" t="s">
        <v>74</v>
      </c>
      <c r="H2" s="52" t="s">
        <v>64</v>
      </c>
      <c r="I2" s="52" t="s">
        <v>819</v>
      </c>
      <c r="J2" s="53" t="s">
        <v>76</v>
      </c>
    </row>
    <row r="3" spans="1:10" s="58" customFormat="1" ht="57.6" x14ac:dyDescent="0.3">
      <c r="A3" s="54">
        <f t="shared" ref="A3:A16" si="0">ROW()-2</f>
        <v>1</v>
      </c>
      <c r="B3" s="55" t="s">
        <v>832</v>
      </c>
      <c r="C3" s="55" t="s">
        <v>833</v>
      </c>
      <c r="D3" s="56" t="s">
        <v>834</v>
      </c>
      <c r="E3" s="57" t="s">
        <v>305</v>
      </c>
      <c r="F3" s="25">
        <v>9000</v>
      </c>
      <c r="G3" s="25">
        <v>3</v>
      </c>
      <c r="H3" s="25">
        <v>1</v>
      </c>
      <c r="I3" s="28">
        <v>2</v>
      </c>
      <c r="J3" s="29">
        <f t="shared" ref="J3:J16" si="1">IFERROR(F3*G3*H3/I3,"Missing Data")</f>
        <v>13500</v>
      </c>
    </row>
    <row r="4" spans="1:10" s="58" customFormat="1" ht="28.8" x14ac:dyDescent="0.3">
      <c r="A4" s="54">
        <f t="shared" si="0"/>
        <v>2</v>
      </c>
      <c r="B4" s="56" t="s">
        <v>835</v>
      </c>
      <c r="C4" s="56" t="s">
        <v>836</v>
      </c>
      <c r="D4" s="56" t="s">
        <v>837</v>
      </c>
      <c r="E4" s="57" t="s">
        <v>305</v>
      </c>
      <c r="F4" s="59">
        <v>9000</v>
      </c>
      <c r="G4" s="59">
        <v>3</v>
      </c>
      <c r="H4" s="59">
        <v>1</v>
      </c>
      <c r="I4" s="60">
        <v>2</v>
      </c>
      <c r="J4" s="59">
        <f t="shared" si="1"/>
        <v>13500</v>
      </c>
    </row>
    <row r="5" spans="1:10" s="58" customFormat="1" ht="115.2" x14ac:dyDescent="0.3">
      <c r="A5" s="54">
        <f t="shared" si="0"/>
        <v>3</v>
      </c>
      <c r="B5" s="61" t="s">
        <v>838</v>
      </c>
      <c r="C5" s="55" t="s">
        <v>839</v>
      </c>
      <c r="D5" s="62" t="s">
        <v>840</v>
      </c>
      <c r="E5" s="57" t="s">
        <v>79</v>
      </c>
      <c r="F5" s="59">
        <v>9000</v>
      </c>
      <c r="G5" s="59">
        <v>3</v>
      </c>
      <c r="H5" s="59">
        <v>1</v>
      </c>
      <c r="I5" s="60">
        <v>3</v>
      </c>
      <c r="J5" s="59">
        <f t="shared" si="1"/>
        <v>9000</v>
      </c>
    </row>
    <row r="6" spans="1:10" s="58" customFormat="1" ht="43.2" x14ac:dyDescent="0.3">
      <c r="A6" s="54">
        <f t="shared" si="0"/>
        <v>4</v>
      </c>
      <c r="B6" s="56" t="s">
        <v>841</v>
      </c>
      <c r="C6" s="56" t="s">
        <v>842</v>
      </c>
      <c r="D6" s="56" t="s">
        <v>843</v>
      </c>
      <c r="E6" s="57" t="s">
        <v>305</v>
      </c>
      <c r="F6" s="59">
        <v>9000</v>
      </c>
      <c r="G6" s="59">
        <v>3</v>
      </c>
      <c r="H6" s="59">
        <v>1</v>
      </c>
      <c r="I6" s="60">
        <v>2</v>
      </c>
      <c r="J6" s="59">
        <f t="shared" si="1"/>
        <v>13500</v>
      </c>
    </row>
    <row r="7" spans="1:10" s="58" customFormat="1" ht="43.2" x14ac:dyDescent="0.3">
      <c r="A7" s="54">
        <f t="shared" si="0"/>
        <v>5</v>
      </c>
      <c r="B7" s="56" t="s">
        <v>844</v>
      </c>
      <c r="C7" s="56" t="s">
        <v>845</v>
      </c>
      <c r="D7" s="56" t="s">
        <v>846</v>
      </c>
      <c r="E7" s="57" t="s">
        <v>305</v>
      </c>
      <c r="F7" s="59">
        <v>9000</v>
      </c>
      <c r="G7" s="59">
        <v>3</v>
      </c>
      <c r="H7" s="59">
        <v>1</v>
      </c>
      <c r="I7" s="60">
        <v>2</v>
      </c>
      <c r="J7" s="59">
        <f t="shared" si="1"/>
        <v>13500</v>
      </c>
    </row>
    <row r="8" spans="1:10" s="58" customFormat="1" ht="43.2" x14ac:dyDescent="0.3">
      <c r="A8" s="54">
        <f t="shared" si="0"/>
        <v>6</v>
      </c>
      <c r="B8" s="56" t="s">
        <v>847</v>
      </c>
      <c r="C8" s="56" t="s">
        <v>848</v>
      </c>
      <c r="D8" s="56" t="s">
        <v>849</v>
      </c>
      <c r="E8" s="57" t="s">
        <v>305</v>
      </c>
      <c r="F8" s="59">
        <v>9000</v>
      </c>
      <c r="G8" s="59">
        <v>3</v>
      </c>
      <c r="H8" s="59">
        <v>1</v>
      </c>
      <c r="I8" s="60">
        <v>2</v>
      </c>
      <c r="J8" s="59">
        <f t="shared" si="1"/>
        <v>13500</v>
      </c>
    </row>
    <row r="9" spans="1:10" s="58" customFormat="1" ht="43.2" x14ac:dyDescent="0.3">
      <c r="A9" s="54">
        <f t="shared" si="0"/>
        <v>7</v>
      </c>
      <c r="B9" s="56" t="s">
        <v>850</v>
      </c>
      <c r="C9" s="56" t="s">
        <v>851</v>
      </c>
      <c r="D9" s="56" t="s">
        <v>852</v>
      </c>
      <c r="E9" s="57" t="s">
        <v>305</v>
      </c>
      <c r="F9" s="59">
        <v>9000</v>
      </c>
      <c r="G9" s="59">
        <v>3</v>
      </c>
      <c r="H9" s="59">
        <v>1</v>
      </c>
      <c r="I9" s="60">
        <v>2</v>
      </c>
      <c r="J9" s="59">
        <f t="shared" si="1"/>
        <v>13500</v>
      </c>
    </row>
    <row r="10" spans="1:10" s="58" customFormat="1" ht="28.8" x14ac:dyDescent="0.3">
      <c r="A10" s="54">
        <f t="shared" si="0"/>
        <v>8</v>
      </c>
      <c r="B10" s="56" t="s">
        <v>853</v>
      </c>
      <c r="C10" s="62" t="s">
        <v>854</v>
      </c>
      <c r="D10" s="56" t="s">
        <v>855</v>
      </c>
      <c r="E10" s="57" t="s">
        <v>305</v>
      </c>
      <c r="F10" s="59">
        <v>9000</v>
      </c>
      <c r="G10" s="59">
        <v>3</v>
      </c>
      <c r="H10" s="59">
        <v>1</v>
      </c>
      <c r="I10" s="60">
        <v>2</v>
      </c>
      <c r="J10" s="59">
        <f t="shared" si="1"/>
        <v>13500</v>
      </c>
    </row>
    <row r="11" spans="1:10" s="30" customFormat="1" ht="28.8" x14ac:dyDescent="0.3">
      <c r="A11" s="54">
        <f t="shared" si="0"/>
        <v>9</v>
      </c>
      <c r="B11" s="56" t="s">
        <v>856</v>
      </c>
      <c r="C11" s="56" t="s">
        <v>857</v>
      </c>
      <c r="D11" s="62" t="s">
        <v>858</v>
      </c>
      <c r="E11" s="57" t="s">
        <v>79</v>
      </c>
      <c r="F11" s="59">
        <v>9000</v>
      </c>
      <c r="G11" s="59">
        <v>3</v>
      </c>
      <c r="H11" s="59">
        <v>1</v>
      </c>
      <c r="I11" s="60">
        <v>0.125</v>
      </c>
      <c r="J11" s="59">
        <f t="shared" si="1"/>
        <v>216000</v>
      </c>
    </row>
    <row r="12" spans="1:10" s="30" customFormat="1" x14ac:dyDescent="0.3">
      <c r="A12" s="54">
        <f t="shared" si="0"/>
        <v>10</v>
      </c>
      <c r="B12" s="56" t="s">
        <v>859</v>
      </c>
      <c r="C12" s="56" t="s">
        <v>860</v>
      </c>
      <c r="D12" s="56" t="s">
        <v>861</v>
      </c>
      <c r="E12" s="57" t="s">
        <v>79</v>
      </c>
      <c r="F12" s="59">
        <v>9000</v>
      </c>
      <c r="G12" s="59">
        <v>3</v>
      </c>
      <c r="H12" s="59">
        <v>1</v>
      </c>
      <c r="I12" s="60">
        <v>0.125</v>
      </c>
      <c r="J12" s="59">
        <f t="shared" si="1"/>
        <v>216000</v>
      </c>
    </row>
    <row r="13" spans="1:10" s="30" customFormat="1" ht="28.8" x14ac:dyDescent="0.3">
      <c r="A13" s="54">
        <f t="shared" si="0"/>
        <v>11</v>
      </c>
      <c r="B13" s="56" t="s">
        <v>862</v>
      </c>
      <c r="C13" s="56" t="s">
        <v>863</v>
      </c>
      <c r="D13" s="56" t="s">
        <v>864</v>
      </c>
      <c r="E13" s="57" t="s">
        <v>79</v>
      </c>
      <c r="F13" s="59">
        <v>5000</v>
      </c>
      <c r="G13" s="59">
        <v>3</v>
      </c>
      <c r="H13" s="59">
        <v>1</v>
      </c>
      <c r="I13" s="60">
        <v>0.125</v>
      </c>
      <c r="J13" s="59">
        <f t="shared" si="1"/>
        <v>120000</v>
      </c>
    </row>
    <row r="14" spans="1:10" s="30" customFormat="1" x14ac:dyDescent="0.3">
      <c r="A14" s="54">
        <f t="shared" si="0"/>
        <v>12</v>
      </c>
      <c r="B14" s="56" t="s">
        <v>865</v>
      </c>
      <c r="C14" s="56" t="s">
        <v>860</v>
      </c>
      <c r="D14" s="56" t="s">
        <v>861</v>
      </c>
      <c r="E14" s="57" t="s">
        <v>79</v>
      </c>
      <c r="F14" s="59">
        <v>9000</v>
      </c>
      <c r="G14" s="59">
        <v>3</v>
      </c>
      <c r="H14" s="59">
        <v>1</v>
      </c>
      <c r="I14" s="60">
        <v>0.125</v>
      </c>
      <c r="J14" s="59">
        <f t="shared" si="1"/>
        <v>216000</v>
      </c>
    </row>
    <row r="15" spans="1:10" s="30" customFormat="1" x14ac:dyDescent="0.3">
      <c r="A15" s="54">
        <f t="shared" si="0"/>
        <v>13</v>
      </c>
      <c r="B15" s="56" t="s">
        <v>866</v>
      </c>
      <c r="C15" s="56" t="s">
        <v>860</v>
      </c>
      <c r="D15" s="56" t="s">
        <v>867</v>
      </c>
      <c r="E15" s="57" t="s">
        <v>79</v>
      </c>
      <c r="F15" s="59">
        <v>9000</v>
      </c>
      <c r="G15" s="59">
        <v>3</v>
      </c>
      <c r="H15" s="59">
        <v>1</v>
      </c>
      <c r="I15" s="60">
        <v>0.125</v>
      </c>
      <c r="J15" s="59">
        <f t="shared" si="1"/>
        <v>216000</v>
      </c>
    </row>
    <row r="16" spans="1:10" ht="72" x14ac:dyDescent="0.3">
      <c r="A16" s="55">
        <f t="shared" si="0"/>
        <v>14</v>
      </c>
      <c r="B16" s="56" t="s">
        <v>868</v>
      </c>
      <c r="C16" s="62" t="s">
        <v>869</v>
      </c>
      <c r="D16" s="62" t="s">
        <v>870</v>
      </c>
      <c r="E16" s="57" t="s">
        <v>79</v>
      </c>
      <c r="F16" s="59">
        <v>50</v>
      </c>
      <c r="G16" s="59">
        <v>1</v>
      </c>
      <c r="H16" s="59">
        <v>1</v>
      </c>
      <c r="I16" s="60">
        <v>0.5</v>
      </c>
      <c r="J16" s="59">
        <f t="shared" si="1"/>
        <v>100</v>
      </c>
    </row>
    <row r="17" spans="1:19" ht="115.2" x14ac:dyDescent="0.3">
      <c r="A17" s="55">
        <f>ROW()-2</f>
        <v>15</v>
      </c>
      <c r="B17" s="56" t="s">
        <v>871</v>
      </c>
      <c r="C17" s="62" t="s">
        <v>872</v>
      </c>
      <c r="D17" s="62" t="s">
        <v>873</v>
      </c>
      <c r="E17" s="57" t="s">
        <v>79</v>
      </c>
      <c r="F17" s="59">
        <v>300</v>
      </c>
      <c r="G17" s="59">
        <v>2</v>
      </c>
      <c r="H17" s="59">
        <v>1</v>
      </c>
      <c r="I17" s="60">
        <v>3</v>
      </c>
      <c r="J17" s="59">
        <f>IFERROR(F17*G17*H17/I17,"Missing Data")</f>
        <v>200</v>
      </c>
      <c r="P17" s="49"/>
      <c r="Q17" s="45"/>
      <c r="S17" s="49"/>
    </row>
    <row r="18" spans="1:19" ht="57.6" x14ac:dyDescent="0.3">
      <c r="A18" s="55">
        <v>16</v>
      </c>
      <c r="B18" s="56" t="s">
        <v>874</v>
      </c>
      <c r="C18" s="62" t="s">
        <v>875</v>
      </c>
      <c r="D18" s="62" t="s">
        <v>876</v>
      </c>
      <c r="E18" s="57" t="s">
        <v>305</v>
      </c>
      <c r="F18" s="59">
        <v>200</v>
      </c>
      <c r="G18" s="59">
        <v>3</v>
      </c>
      <c r="H18" s="59">
        <v>1</v>
      </c>
      <c r="I18" s="60">
        <v>3</v>
      </c>
      <c r="J18" s="59">
        <f>IFERROR(F18*G18*H18/I18,"Missing Data")</f>
        <v>200</v>
      </c>
    </row>
    <row r="19" spans="1:19" x14ac:dyDescent="0.3">
      <c r="A19" s="55">
        <v>17</v>
      </c>
      <c r="B19" s="56" t="s">
        <v>877</v>
      </c>
      <c r="C19" s="62" t="s">
        <v>878</v>
      </c>
      <c r="D19" s="62" t="s">
        <v>879</v>
      </c>
      <c r="E19" s="57" t="s">
        <v>305</v>
      </c>
      <c r="F19" s="59">
        <v>200</v>
      </c>
      <c r="G19" s="59">
        <v>3</v>
      </c>
      <c r="H19" s="59">
        <v>1</v>
      </c>
      <c r="I19" s="60">
        <v>3</v>
      </c>
      <c r="J19" s="59">
        <f>IFERROR(F19*G19*H19/I19,"Missing Data")</f>
        <v>200</v>
      </c>
    </row>
    <row r="20" spans="1:19" ht="28.8" x14ac:dyDescent="0.3">
      <c r="A20" s="55">
        <v>18</v>
      </c>
      <c r="B20" s="56" t="s">
        <v>880</v>
      </c>
      <c r="C20" s="62" t="s">
        <v>881</v>
      </c>
      <c r="D20" s="62" t="s">
        <v>882</v>
      </c>
      <c r="E20" s="57" t="s">
        <v>305</v>
      </c>
      <c r="F20" s="59">
        <v>300</v>
      </c>
      <c r="G20" s="59">
        <v>3</v>
      </c>
      <c r="H20" s="59">
        <v>1</v>
      </c>
      <c r="I20" s="60">
        <v>3</v>
      </c>
      <c r="J20" s="59">
        <f>IFERROR(F20*G20*H20/I20,"Missing Data")</f>
        <v>300</v>
      </c>
    </row>
    <row r="21" spans="1:19" x14ac:dyDescent="0.3">
      <c r="A21" s="55">
        <v>19</v>
      </c>
      <c r="B21" s="56" t="s">
        <v>883</v>
      </c>
      <c r="C21" s="62" t="s">
        <v>883</v>
      </c>
      <c r="D21" s="62" t="s">
        <v>884</v>
      </c>
      <c r="E21" s="57" t="s">
        <v>305</v>
      </c>
      <c r="F21" s="59">
        <v>300</v>
      </c>
      <c r="G21" s="59">
        <v>3</v>
      </c>
      <c r="H21" s="59">
        <v>1</v>
      </c>
      <c r="I21" s="60">
        <v>3</v>
      </c>
      <c r="J21" s="59">
        <f t="shared" ref="J21:J22" si="2">IFERROR(F21*G21*H21/I21,"Missing Data")</f>
        <v>300</v>
      </c>
    </row>
    <row r="22" spans="1:19" ht="28.8" x14ac:dyDescent="0.3">
      <c r="A22" s="55">
        <v>20</v>
      </c>
      <c r="B22" s="56" t="s">
        <v>885</v>
      </c>
      <c r="C22" s="62" t="s">
        <v>886</v>
      </c>
      <c r="D22" s="62" t="s">
        <v>886</v>
      </c>
      <c r="E22" s="57" t="s">
        <v>305</v>
      </c>
      <c r="F22" s="59">
        <v>300</v>
      </c>
      <c r="G22" s="59">
        <v>3</v>
      </c>
      <c r="H22" s="59">
        <v>1</v>
      </c>
      <c r="I22" s="60">
        <v>3</v>
      </c>
      <c r="J22" s="59">
        <f t="shared" si="2"/>
        <v>300</v>
      </c>
    </row>
  </sheetData>
  <mergeCells count="1">
    <mergeCell ref="A1:J1"/>
  </mergeCells>
  <conditionalFormatting sqref="E3:I22">
    <cfRule type="cellIs" dxfId="5" priority="1" operator="lessThan">
      <formula>" "</formula>
    </cfRule>
  </conditionalFormatting>
  <conditionalFormatting sqref="G3:I22">
    <cfRule type="cellIs" dxfId="4" priority="2" operator="equal">
      <formula>0</formula>
    </cfRule>
  </conditionalFormatting>
  <conditionalFormatting sqref="J3:J22">
    <cfRule type="cellIs" dxfId="3" priority="3" operator="equal">
      <formula>"Missing Data"</formula>
    </cfRule>
  </conditionalFormatting>
  <dataValidations count="1">
    <dataValidation type="list" allowBlank="1" showInputMessage="1" showErrorMessage="1" sqref="E11:E15" xr:uid="{332278D4-F87B-4066-A148-69AB805AE761}">
      <formula1>"MUST, COULD, SHOULD, WONT"</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9950F-3A39-4C8C-BBC2-810965370BA0}">
  <dimension ref="A1:AB10"/>
  <sheetViews>
    <sheetView zoomScale="80" zoomScaleNormal="80" workbookViewId="0">
      <selection sqref="A1:XFD1048576"/>
    </sheetView>
  </sheetViews>
  <sheetFormatPr defaultColWidth="8.6640625" defaultRowHeight="14.4" x14ac:dyDescent="0.3"/>
  <cols>
    <col min="2" max="2" width="12.109375" customWidth="1"/>
    <col min="3" max="3" width="44.44140625" bestFit="1" customWidth="1"/>
    <col min="4" max="4" width="59.109375" bestFit="1" customWidth="1"/>
    <col min="5" max="5" width="35.33203125" customWidth="1"/>
    <col min="6" max="6" width="87.6640625" customWidth="1"/>
    <col min="7" max="7" width="15.44140625" customWidth="1"/>
    <col min="10" max="10" width="12" customWidth="1"/>
    <col min="12" max="12" width="24.44140625" customWidth="1"/>
  </cols>
  <sheetData>
    <row r="1" spans="1:28" s="65" customFormat="1" ht="31.2" x14ac:dyDescent="0.3">
      <c r="A1" s="86" t="s">
        <v>4</v>
      </c>
      <c r="B1" s="86"/>
      <c r="C1" s="86"/>
      <c r="D1" s="86"/>
      <c r="E1" s="86"/>
      <c r="F1" s="86"/>
      <c r="G1" s="86"/>
      <c r="H1" s="86"/>
      <c r="I1" s="86"/>
      <c r="J1" s="86"/>
      <c r="K1" s="86"/>
      <c r="L1" s="86"/>
    </row>
    <row r="2" spans="1:28" ht="28.8" x14ac:dyDescent="0.3">
      <c r="A2" s="51" t="s">
        <v>723</v>
      </c>
      <c r="B2" s="66" t="s">
        <v>887</v>
      </c>
      <c r="C2" s="52" t="s">
        <v>725</v>
      </c>
      <c r="D2" s="52" t="s">
        <v>726</v>
      </c>
      <c r="E2" s="52" t="s">
        <v>727</v>
      </c>
      <c r="F2" s="52" t="s">
        <v>728</v>
      </c>
      <c r="G2" s="52" t="s">
        <v>54</v>
      </c>
      <c r="H2" s="52" t="s">
        <v>60</v>
      </c>
      <c r="I2" s="52" t="s">
        <v>74</v>
      </c>
      <c r="J2" s="53" t="s">
        <v>64</v>
      </c>
      <c r="K2" s="51" t="s">
        <v>729</v>
      </c>
      <c r="L2" s="66" t="s">
        <v>730</v>
      </c>
      <c r="T2" s="23"/>
      <c r="U2" s="23"/>
      <c r="V2" s="67"/>
      <c r="W2" s="23"/>
      <c r="X2" s="23"/>
      <c r="Y2" s="23"/>
      <c r="Z2" s="23"/>
      <c r="AA2" s="23"/>
      <c r="AB2" s="23"/>
    </row>
    <row r="3" spans="1:28" s="23" customFormat="1" ht="158.4" x14ac:dyDescent="0.3">
      <c r="A3" s="54">
        <f>ROW()-2</f>
        <v>1</v>
      </c>
      <c r="B3" s="68" t="s">
        <v>888</v>
      </c>
      <c r="C3" s="56" t="s">
        <v>889</v>
      </c>
      <c r="D3" s="56" t="s">
        <v>24</v>
      </c>
      <c r="E3" s="56" t="s">
        <v>890</v>
      </c>
      <c r="F3" s="56" t="s">
        <v>891</v>
      </c>
      <c r="G3" s="27" t="s">
        <v>8</v>
      </c>
      <c r="H3" s="25">
        <v>10</v>
      </c>
      <c r="I3" s="25">
        <v>2</v>
      </c>
      <c r="J3" s="25">
        <v>1</v>
      </c>
      <c r="K3" s="28">
        <v>1</v>
      </c>
      <c r="L3" s="29">
        <f t="shared" ref="L3:L4" si="0">IFERROR(H3*I3*J3/K3,"Missing Data")</f>
        <v>20</v>
      </c>
      <c r="T3"/>
      <c r="U3"/>
      <c r="V3" s="69"/>
      <c r="W3"/>
      <c r="X3"/>
      <c r="Y3"/>
      <c r="Z3"/>
      <c r="AA3"/>
      <c r="AB3"/>
    </row>
    <row r="4" spans="1:28" ht="57.6" x14ac:dyDescent="0.3">
      <c r="A4" s="54">
        <f t="shared" ref="A4" si="1">ROW()-2</f>
        <v>2</v>
      </c>
      <c r="B4" s="68" t="s">
        <v>892</v>
      </c>
      <c r="C4" s="56" t="s">
        <v>893</v>
      </c>
      <c r="D4" s="56" t="s">
        <v>763</v>
      </c>
      <c r="E4" s="56" t="s">
        <v>894</v>
      </c>
      <c r="F4" s="56" t="s">
        <v>895</v>
      </c>
      <c r="G4" s="27" t="s">
        <v>257</v>
      </c>
      <c r="H4" s="25">
        <v>50</v>
      </c>
      <c r="I4" s="25">
        <v>2</v>
      </c>
      <c r="J4" s="25">
        <v>1</v>
      </c>
      <c r="K4" s="28">
        <v>0.25</v>
      </c>
      <c r="L4" s="29">
        <f t="shared" si="0"/>
        <v>400</v>
      </c>
      <c r="T4" s="70"/>
      <c r="U4" s="70"/>
      <c r="V4" s="71"/>
      <c r="W4" s="70"/>
      <c r="X4" s="70"/>
      <c r="Y4" s="70"/>
      <c r="Z4" s="70"/>
      <c r="AA4" s="70"/>
      <c r="AB4" s="70"/>
    </row>
    <row r="5" spans="1:28" x14ac:dyDescent="0.3">
      <c r="T5" s="70"/>
      <c r="U5" s="70"/>
      <c r="V5" s="71"/>
      <c r="W5" s="70"/>
      <c r="X5" s="70"/>
      <c r="Y5" s="70"/>
      <c r="Z5" s="70"/>
      <c r="AA5" s="70"/>
      <c r="AB5" s="70"/>
    </row>
    <row r="6" spans="1:28" x14ac:dyDescent="0.3">
      <c r="T6" s="70"/>
      <c r="U6" s="70"/>
      <c r="V6" s="71"/>
      <c r="W6" s="70"/>
      <c r="X6" s="70"/>
      <c r="Y6" s="70"/>
      <c r="Z6" s="70"/>
      <c r="AA6" s="70"/>
      <c r="AB6" s="70"/>
    </row>
    <row r="7" spans="1:28" x14ac:dyDescent="0.3">
      <c r="T7" s="70"/>
      <c r="U7" s="70"/>
      <c r="V7" s="71"/>
      <c r="W7" s="70"/>
      <c r="X7" s="70"/>
      <c r="Y7" s="70"/>
      <c r="Z7" s="70"/>
      <c r="AA7" s="70"/>
      <c r="AB7" s="70"/>
    </row>
    <row r="8" spans="1:28" x14ac:dyDescent="0.3">
      <c r="T8" s="70"/>
      <c r="U8" s="70"/>
      <c r="V8" s="70"/>
      <c r="W8" s="70"/>
      <c r="X8" s="70"/>
      <c r="Y8" s="70"/>
      <c r="Z8" s="70"/>
      <c r="AA8" s="70"/>
      <c r="AB8" s="70"/>
    </row>
    <row r="9" spans="1:28" x14ac:dyDescent="0.3">
      <c r="T9" s="70"/>
      <c r="U9" s="70"/>
      <c r="V9" s="71"/>
      <c r="W9" s="70"/>
      <c r="X9" s="70"/>
      <c r="Y9" s="70"/>
      <c r="Z9" s="70"/>
      <c r="AA9" s="70"/>
      <c r="AB9" s="70"/>
    </row>
    <row r="10" spans="1:28" x14ac:dyDescent="0.3">
      <c r="T10" s="72"/>
      <c r="U10" s="70"/>
      <c r="V10" s="70"/>
      <c r="W10" s="70"/>
      <c r="X10" s="70"/>
      <c r="Y10" s="70"/>
      <c r="Z10" s="70"/>
      <c r="AA10" s="70"/>
      <c r="AB10" s="70"/>
    </row>
  </sheetData>
  <mergeCells count="2">
    <mergeCell ref="A1:J1"/>
    <mergeCell ref="K1:L1"/>
  </mergeCells>
  <conditionalFormatting sqref="G3:K4">
    <cfRule type="cellIs" dxfId="2" priority="1" operator="lessThan">
      <formula>" "</formula>
    </cfRule>
  </conditionalFormatting>
  <conditionalFormatting sqref="I3:K4">
    <cfRule type="cellIs" dxfId="1" priority="2" operator="equal">
      <formula>0</formula>
    </cfRule>
  </conditionalFormatting>
  <conditionalFormatting sqref="L3:L4">
    <cfRule type="cellIs" dxfId="0" priority="3" operator="equal">
      <formula>"Missing Data"</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etingTime xmlns="8f8fef74-b273-40d3-a90e-04904b7ff1b4" xsi:nil="true"/>
    <SurveyDuedate xmlns="8f8fef74-b273-40d3-a90e-04904b7ff1b4" xsi:nil="true"/>
    <FormStauts xmlns="8f8fef74-b273-40d3-a90e-04904b7ff1b4" xsi:nil="true"/>
    <lcf76f155ced4ddcb4097134ff3c332f xmlns="8f8fef74-b273-40d3-a90e-04904b7ff1b4">
      <Terms xmlns="http://schemas.microsoft.com/office/infopath/2007/PartnerControls"/>
    </lcf76f155ced4ddcb4097134ff3c332f>
    <SurveyDueDate0 xmlns="8f8fef74-b273-40d3-a90e-04904b7ff1b4" xsi:nil="true"/>
    <MeetingDate xmlns="8f8fef74-b273-40d3-a90e-04904b7ff1b4" xsi:nil="true"/>
    <AssignedTo xmlns="8f8fef74-b273-40d3-a90e-04904b7ff1b4">
      <UserInfo>
        <DisplayName/>
        <AccountId xsi:nil="true"/>
        <AccountType/>
      </UserInfo>
    </AssignedTo>
    <Meeting_x0020_Name xmlns="8f8fef74-b273-40d3-a90e-04904b7ff1b4" xsi:nil="true"/>
    <MeetingName xmlns="8f8fef74-b273-40d3-a90e-04904b7ff1b4" xsi:nil="true"/>
    <TaxCatchAll xmlns="5d4ce7ee-a226-4d9a-8578-7d97a6e08d6a" xsi:nil="true"/>
    <Assignedto0 xmlns="8f8fef74-b273-40d3-a90e-04904b7ff1b4">
      <UserInfo>
        <DisplayName/>
        <AccountId xsi:nil="true"/>
        <AccountType/>
      </UserInfo>
    </Assignedto0>
    <Complete xmlns="8f8fef74-b273-40d3-a90e-04904b7ff1b4">false</Complet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39D50E56656224FB6A174DEF16D157C" ma:contentTypeVersion="23" ma:contentTypeDescription="Create a new document." ma:contentTypeScope="" ma:versionID="46fe324bb43cc409def7e60e36c5df6c">
  <xsd:schema xmlns:xsd="http://www.w3.org/2001/XMLSchema" xmlns:xs="http://www.w3.org/2001/XMLSchema" xmlns:p="http://schemas.microsoft.com/office/2006/metadata/properties" xmlns:ns2="8f8fef74-b273-40d3-a90e-04904b7ff1b4" xmlns:ns3="5d4ce7ee-a226-4d9a-8578-7d97a6e08d6a" targetNamespace="http://schemas.microsoft.com/office/2006/metadata/properties" ma:root="true" ma:fieldsID="8391d69dce87099e7fd62838a3f3f7ff" ns2:_="" ns3:_="">
    <xsd:import namespace="8f8fef74-b273-40d3-a90e-04904b7ff1b4"/>
    <xsd:import namespace="5d4ce7ee-a226-4d9a-8578-7d97a6e08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eting_x0020_Name" minOccurs="0"/>
                <xsd:element ref="ns2:MeetingTime" minOccurs="0"/>
                <xsd:element ref="ns2:SurveyDuedate" minOccurs="0"/>
                <xsd:element ref="ns2:AssignedTo" minOccurs="0"/>
                <xsd:element ref="ns2:Complete" minOccurs="0"/>
                <xsd:element ref="ns2:FormStauts" minOccurs="0"/>
                <xsd:element ref="ns2:Assignedto0" minOccurs="0"/>
                <xsd:element ref="ns2:MeetingDate" minOccurs="0"/>
                <xsd:element ref="ns2:MeetingName" minOccurs="0"/>
                <xsd:element ref="ns2:SurveyDueDate0"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fef74-b273-40d3-a90e-04904b7ff1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eting_x0020_Name" ma:index="16" nillable="true" ma:displayName="Meeting Name" ma:internalName="Meeting_x0020_Name">
      <xsd:simpleType>
        <xsd:restriction base="dms:Text">
          <xsd:maxLength value="255"/>
        </xsd:restriction>
      </xsd:simpleType>
    </xsd:element>
    <xsd:element name="MeetingTime" ma:index="17" nillable="true" ma:displayName="Meeting Time " ma:default="10/3/24" ma:format="DateTime" ma:internalName="MeetingTime">
      <xsd:simpleType>
        <xsd:restriction base="dms:DateTime"/>
      </xsd:simpleType>
    </xsd:element>
    <xsd:element name="SurveyDuedate" ma:index="18" nillable="true" ma:displayName="Survey Due date " ma:format="DateOnly" ma:internalName="SurveyDuedate">
      <xsd:simpleType>
        <xsd:restriction base="dms:DateTime"/>
      </xsd:simpleType>
    </xsd:element>
    <xsd:element name="AssignedTo" ma:index="19" nillable="true" ma:displayName="Assigned To " ma:format="Dropdown" ma:list="UserInfo" ma:SharePointGroup="0" ma:internalName="AssignedTo">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plete" ma:index="20" nillable="true" ma:displayName="Complete " ma:default="0" ma:format="Dropdown" ma:internalName="Complete">
      <xsd:simpleType>
        <xsd:restriction base="dms:Boolean"/>
      </xsd:simpleType>
    </xsd:element>
    <xsd:element name="FormStauts" ma:index="21" nillable="true" ma:displayName="Form Status" ma:format="Dropdown" ma:internalName="FormStauts">
      <xsd:simpleType>
        <xsd:restriction base="dms:Choice">
          <xsd:enumeration value="In Progress"/>
          <xsd:enumeration value="Complete"/>
          <xsd:enumeration value="Not Started"/>
          <xsd:enumeration value="Sent to OPS"/>
          <xsd:enumeration value="OPS Approved"/>
          <xsd:enumeration value="Josh Review"/>
          <xsd:enumeration value="Ready to send"/>
        </xsd:restriction>
      </xsd:simpleType>
    </xsd:element>
    <xsd:element name="Assignedto0" ma:index="22" nillable="true" ma:displayName="Assigned to" ma:format="Dropdown" ma:list="UserInfo" ma:SharePointGroup="0" ma:internalName="Assignedto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etingDate" ma:index="23" nillable="true" ma:displayName="Meeting Date " ma:format="DateOnly" ma:internalName="MeetingDate">
      <xsd:simpleType>
        <xsd:restriction base="dms:DateTime"/>
      </xsd:simpleType>
    </xsd:element>
    <xsd:element name="MeetingName" ma:index="24" nillable="true" ma:displayName="Meeting Name " ma:format="Dropdown" ma:internalName="MeetingName">
      <xsd:simpleType>
        <xsd:restriction base="dms:Text">
          <xsd:maxLength value="255"/>
        </xsd:restriction>
      </xsd:simpleType>
    </xsd:element>
    <xsd:element name="SurveyDueDate0" ma:index="25" nillable="true" ma:displayName="Survey Due Date" ma:format="DateOnly" ma:internalName="SurveyDueDate0">
      <xsd:simpleType>
        <xsd:restriction base="dms:DateTime"/>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9be1d12b-53b5-4bb6-8a2c-48a6dcd20eb2" ma:termSetId="09814cd3-568e-fe90-9814-8d621ff8fb84" ma:anchorId="fba54fb3-c3e1-fe81-a776-ca4b69148c4d" ma:open="true" ma:isKeyword="false">
      <xsd:complexType>
        <xsd:sequence>
          <xsd:element ref="pc:Terms" minOccurs="0" maxOccurs="1"/>
        </xsd:sequence>
      </xsd:complexType>
    </xsd:element>
    <xsd:element name="MediaServiceOCR" ma:index="2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4ce7ee-a226-4d9a-8578-7d97a6e08d6a"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cc464faa-47f1-48bc-b197-25dd4cff628d}" ma:internalName="TaxCatchAll" ma:showField="CatchAllData" ma:web="5d4ce7ee-a226-4d9a-8578-7d97a6e08d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B0369E-3C1D-4B0D-B2A7-9CE303EC3722}">
  <ds:schemaRefs>
    <ds:schemaRef ds:uri="http://purl.org/dc/dcmitype/"/>
    <ds:schemaRef ds:uri="http://schemas.microsoft.com/office/infopath/2007/PartnerControls"/>
    <ds:schemaRef ds:uri="http://purl.org/dc/terms/"/>
    <ds:schemaRef ds:uri="http://schemas.openxmlformats.org/package/2006/metadata/core-properties"/>
    <ds:schemaRef ds:uri="5d4ce7ee-a226-4d9a-8578-7d97a6e08d6a"/>
    <ds:schemaRef ds:uri="http://schemas.microsoft.com/office/2006/documentManagement/types"/>
    <ds:schemaRef ds:uri="http://purl.org/dc/elements/1.1/"/>
    <ds:schemaRef ds:uri="8f8fef74-b273-40d3-a90e-04904b7ff1b4"/>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97BB829-BA33-497D-8F3D-8A0B9897FB64}">
  <ds:schemaRefs>
    <ds:schemaRef ds:uri="http://schemas.microsoft.com/sharepoint/v3/contenttype/forms"/>
  </ds:schemaRefs>
</ds:datastoreItem>
</file>

<file path=customXml/itemProps3.xml><?xml version="1.0" encoding="utf-8"?>
<ds:datastoreItem xmlns:ds="http://schemas.openxmlformats.org/officeDocument/2006/customXml" ds:itemID="{77FDB021-872F-4153-A993-95B4A728F9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fef74-b273-40d3-a90e-04904b7ff1b4"/>
    <ds:schemaRef ds:uri="5d4ce7ee-a226-4d9a-8578-7d97a6e08d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RICEW Legend</vt:lpstr>
      <vt:lpstr>RICEW Statistics</vt:lpstr>
      <vt:lpstr>RICEW - Reports</vt:lpstr>
      <vt:lpstr>RICEW - Interfaces</vt:lpstr>
      <vt:lpstr>RICEW - Conversions</vt:lpstr>
      <vt:lpstr>RICEW - Enhancements</vt:lpstr>
      <vt:lpstr>RICEW - Workflows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Long</dc:creator>
  <cp:lastModifiedBy>Mike Long</cp:lastModifiedBy>
  <dcterms:created xsi:type="dcterms:W3CDTF">2025-06-19T13:34:13Z</dcterms:created>
  <dcterms:modified xsi:type="dcterms:W3CDTF">2025-07-01T17:30:49Z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0x010100539D50E56656224FB6A174DEF16D157C</vt:lpwstr>
  </property>
  <property fmtid="{D5CDD505-2E9C-101B-9397-08002B2CF9AE}" pid="3" name="MediaServiceImageTags">
    <vt:lpwstr/>
  </property>
</Properties>
</file>